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모든업무\1-예산결산특별위원회\11. 248회 예결위(21년 본예산 및 4회추경)\"/>
    </mc:Choice>
  </mc:AlternateContent>
  <bookViews>
    <workbookView xWindow="30" yWindow="15" windowWidth="3000" windowHeight="1515" tabRatio="1000"/>
  </bookViews>
  <sheets>
    <sheet name="총괄" sheetId="12" r:id="rId1"/>
    <sheet name="상임위별 종합심사결과(총괄)" sheetId="103" r:id="rId2"/>
    <sheet name="의회운영세출(일반회계)" sheetId="119" r:id="rId3"/>
    <sheet name="재정문화세입(일반회계)" sheetId="113" state="hidden" r:id="rId4"/>
    <sheet name="재정문화(기타특별-공유재산관리)" sheetId="81" state="hidden" r:id="rId5"/>
    <sheet name="재정문화세출(특별회계)" sheetId="65" state="hidden" r:id="rId6"/>
    <sheet name="행정복지(특별회계-상수도)" sheetId="66" state="hidden" r:id="rId7"/>
    <sheet name="행정복지(특별회계-하수도)" sheetId="67" state="hidden" r:id="rId8"/>
    <sheet name="행정복지(기타특별-공유재산관리)" sheetId="68" state="hidden" r:id="rId9"/>
    <sheet name="행정복지(기타특별-의료급여기금)" sheetId="84" state="hidden" r:id="rId10"/>
    <sheet name="행정복지(기타특별-기초생활보장" sheetId="83" state="hidden" r:id="rId11"/>
    <sheet name="재정문화세출(일반회계)" sheetId="117" r:id="rId12"/>
    <sheet name="재정문화세출(기타특별)" sheetId="115" r:id="rId13"/>
    <sheet name="행정복지세입(일반회계)" sheetId="112" state="hidden" r:id="rId14"/>
    <sheet name="행정복지세출(일반회계)" sheetId="106" r:id="rId15"/>
    <sheet name="행정복지세출(특별회계)" sheetId="109" state="hidden" r:id="rId16"/>
    <sheet name="행정복지세출(기타특별)" sheetId="116" state="hidden" r:id="rId17"/>
    <sheet name="도시교통세입(일반회계)" sheetId="114" state="hidden" r:id="rId18"/>
    <sheet name="도시교통세출(일반회계)" sheetId="93" state="hidden" r:id="rId19"/>
    <sheet name="도시교통(일반회계)" sheetId="73" state="hidden" r:id="rId20"/>
    <sheet name="도시교통(기타득별-공유재산관리)" sheetId="91" state="hidden" r:id="rId21"/>
    <sheet name="도시교통(기타득별-장기미집행)" sheetId="75" state="hidden" r:id="rId22"/>
    <sheet name="도시교통(기타득별-교통사업)" sheetId="85" state="hidden" r:id="rId23"/>
    <sheet name="도시교통(기타특별-철도건설)" sheetId="88" state="hidden" r:id="rId24"/>
    <sheet name="도시교통(기타득별-폐기물처리시설" sheetId="87" state="hidden" r:id="rId25"/>
    <sheet name="도시교통(기타득별-도시재정비)" sheetId="89" state="hidden" r:id="rId26"/>
    <sheet name="도시교통(기타득별-도시개발)" sheetId="90" state="hidden" r:id="rId27"/>
    <sheet name="도시교통(기타득별-기반시설)" sheetId="86" state="hidden" r:id="rId28"/>
    <sheet name="도시교통세출(공기업특별)" sheetId="96" r:id="rId29"/>
    <sheet name="도시교통세출(기타특별)" sheetId="110" r:id="rId30"/>
    <sheet name="기금운용계획" sheetId="118" r:id="rId31"/>
    <sheet name="Sheet2" sheetId="121" r:id="rId32"/>
  </sheets>
  <definedNames>
    <definedName name="_xlnm.Print_Area" localSheetId="29">'도시교통세출(기타특별)'!$A$1:$J$12</definedName>
    <definedName name="_xlnm.Print_Area" localSheetId="1">'상임위별 종합심사결과(총괄)'!$A$1:$H$19</definedName>
    <definedName name="_xlnm.Print_Area" localSheetId="0">총괄!$A$1:$J$23</definedName>
    <definedName name="_xlnm.Print_Area" localSheetId="14">'행정복지세출(일반회계)'!$A$1:$J$16</definedName>
    <definedName name="_xlnm.Print_Titles" localSheetId="20">'도시교통(기타득별-공유재산관리)'!$1:$3</definedName>
    <definedName name="_xlnm.Print_Titles" localSheetId="22">'도시교통(기타득별-교통사업)'!$1:$3</definedName>
    <definedName name="_xlnm.Print_Titles" localSheetId="27">'도시교통(기타득별-기반시설)'!$1:$3</definedName>
    <definedName name="_xlnm.Print_Titles" localSheetId="26">'도시교통(기타득별-도시개발)'!$1:$3</definedName>
    <definedName name="_xlnm.Print_Titles" localSheetId="25">'도시교통(기타득별-도시재정비)'!$1:$3</definedName>
    <definedName name="_xlnm.Print_Titles" localSheetId="21">'도시교통(기타득별-장기미집행)'!$1:$3</definedName>
    <definedName name="_xlnm.Print_Titles" localSheetId="24">'도시교통(기타득별-폐기물처리시설'!$1:$3</definedName>
    <definedName name="_xlnm.Print_Titles" localSheetId="23">'도시교통(기타특별-철도건설)'!$1:$3</definedName>
    <definedName name="_xlnm.Print_Titles" localSheetId="19">'도시교통(일반회계)'!$1:$3</definedName>
    <definedName name="_xlnm.Print_Titles" localSheetId="28">'도시교통세출(공기업특별)'!$2:$4</definedName>
    <definedName name="_xlnm.Print_Titles" localSheetId="18">'도시교통세출(일반회계)'!#REF!</definedName>
    <definedName name="_xlnm.Print_Titles" localSheetId="4">'재정문화(기타특별-공유재산관리)'!$1:$3</definedName>
    <definedName name="_xlnm.Print_Titles" localSheetId="5">'재정문화세출(특별회계)'!$2:$4</definedName>
    <definedName name="_xlnm.Print_Titles" localSheetId="8">'행정복지(기타특별-공유재산관리)'!$1:$4</definedName>
    <definedName name="_xlnm.Print_Titles" localSheetId="10">'행정복지(기타특별-기초생활보장'!$1:$4</definedName>
    <definedName name="_xlnm.Print_Titles" localSheetId="9">'행정복지(기타특별-의료급여기금)'!$1:$4</definedName>
    <definedName name="_xlnm.Print_Titles" localSheetId="6">'행정복지(특별회계-상수도)'!$1:$3</definedName>
    <definedName name="_xlnm.Print_Titles" localSheetId="7">'행정복지(특별회계-하수도)'!$1:$3</definedName>
  </definedNames>
  <calcPr calcId="162913"/>
</workbook>
</file>

<file path=xl/calcChain.xml><?xml version="1.0" encoding="utf-8"?>
<calcChain xmlns="http://schemas.openxmlformats.org/spreadsheetml/2006/main">
  <c r="I8" i="110" l="1"/>
  <c r="I9" i="110"/>
  <c r="I10" i="110"/>
  <c r="I11" i="110"/>
  <c r="I15" i="106"/>
  <c r="I14" i="106"/>
  <c r="I13" i="106"/>
  <c r="I12" i="106"/>
  <c r="I11" i="106"/>
  <c r="I10" i="106"/>
  <c r="I9" i="106"/>
  <c r="I8" i="106"/>
  <c r="I8" i="115"/>
  <c r="I10" i="117"/>
  <c r="I9" i="117"/>
  <c r="I8" i="117"/>
  <c r="I7" i="117"/>
  <c r="I6" i="117"/>
  <c r="F5" i="106" l="1"/>
  <c r="G5" i="117"/>
  <c r="G5" i="106"/>
  <c r="I7" i="106"/>
  <c r="I6" i="106"/>
  <c r="I5" i="106" l="1"/>
  <c r="I7" i="96"/>
  <c r="D25" i="12" l="1"/>
  <c r="D24" i="12"/>
  <c r="D26" i="12" l="1"/>
  <c r="G8" i="12" l="1"/>
  <c r="I8" i="12" s="1"/>
  <c r="H11" i="12"/>
  <c r="E11" i="12"/>
  <c r="I10" i="119"/>
  <c r="I9" i="119"/>
  <c r="I8" i="119"/>
  <c r="I7" i="119"/>
  <c r="I6" i="119"/>
  <c r="G5" i="119"/>
  <c r="F5" i="119"/>
  <c r="I5" i="119"/>
  <c r="I6" i="93"/>
  <c r="D5" i="118"/>
  <c r="E5" i="118"/>
  <c r="G6" i="118"/>
  <c r="G7" i="118"/>
  <c r="G8" i="118"/>
  <c r="G9" i="118"/>
  <c r="G10" i="118"/>
  <c r="G11" i="118"/>
  <c r="H9" i="103"/>
  <c r="F5" i="117"/>
  <c r="E9" i="103"/>
  <c r="G6" i="103"/>
  <c r="H6" i="12" s="1"/>
  <c r="D7" i="103"/>
  <c r="G7" i="103"/>
  <c r="D8" i="103"/>
  <c r="G8" i="103"/>
  <c r="G10" i="103"/>
  <c r="G13" i="103"/>
  <c r="G16" i="103"/>
  <c r="E18" i="103"/>
  <c r="E7" i="103" s="1"/>
  <c r="E19" i="103"/>
  <c r="E15" i="103"/>
  <c r="E12" i="103"/>
  <c r="I7" i="116"/>
  <c r="G6" i="116"/>
  <c r="F6" i="116"/>
  <c r="I6" i="116" s="1"/>
  <c r="I5" i="116" s="1"/>
  <c r="G5" i="116"/>
  <c r="F15" i="103" s="1"/>
  <c r="F5" i="116"/>
  <c r="I7" i="115"/>
  <c r="G6" i="115"/>
  <c r="F6" i="115"/>
  <c r="G5" i="115"/>
  <c r="F12" i="103" s="1"/>
  <c r="I12" i="103" s="1"/>
  <c r="F5" i="115"/>
  <c r="F5" i="110"/>
  <c r="G5" i="110"/>
  <c r="F19" i="103" s="1"/>
  <c r="H19" i="103" s="1"/>
  <c r="F6" i="110"/>
  <c r="G6" i="110"/>
  <c r="I7" i="110"/>
  <c r="F5" i="96"/>
  <c r="G5" i="96"/>
  <c r="F18" i="103" s="1"/>
  <c r="I18" i="103" s="1"/>
  <c r="I7" i="103" s="1"/>
  <c r="F6" i="96"/>
  <c r="G6" i="96"/>
  <c r="I8" i="96"/>
  <c r="I9" i="96"/>
  <c r="I10" i="96"/>
  <c r="I11" i="96"/>
  <c r="E4" i="86"/>
  <c r="G6" i="86"/>
  <c r="G7" i="86"/>
  <c r="G8" i="86"/>
  <c r="G9" i="86"/>
  <c r="G10" i="86"/>
  <c r="E4" i="90"/>
  <c r="G6" i="90"/>
  <c r="G7" i="90"/>
  <c r="G8" i="90"/>
  <c r="G9" i="90"/>
  <c r="G10" i="90"/>
  <c r="E4" i="89"/>
  <c r="G6" i="89"/>
  <c r="G7" i="89"/>
  <c r="G8" i="89"/>
  <c r="G9" i="89"/>
  <c r="G10" i="89"/>
  <c r="E4" i="87"/>
  <c r="G6" i="87"/>
  <c r="G7" i="87"/>
  <c r="G8" i="87"/>
  <c r="G9" i="87"/>
  <c r="G10" i="87"/>
  <c r="E4" i="88"/>
  <c r="G6" i="88"/>
  <c r="G7" i="88"/>
  <c r="G8" i="88"/>
  <c r="G9" i="88"/>
  <c r="G10" i="88"/>
  <c r="E4" i="85"/>
  <c r="G6" i="85"/>
  <c r="G7" i="85"/>
  <c r="G8" i="85"/>
  <c r="G9" i="85"/>
  <c r="G10" i="85"/>
  <c r="E4" i="75"/>
  <c r="G6" i="75"/>
  <c r="G7" i="75"/>
  <c r="G8" i="75"/>
  <c r="G9" i="75"/>
  <c r="G10" i="75"/>
  <c r="E4" i="91"/>
  <c r="G6" i="91"/>
  <c r="G7" i="91"/>
  <c r="G8" i="91"/>
  <c r="G9" i="91"/>
  <c r="G10" i="91"/>
  <c r="E4" i="73"/>
  <c r="G6" i="73"/>
  <c r="G7" i="73"/>
  <c r="G8" i="73"/>
  <c r="G9" i="73"/>
  <c r="G10" i="73"/>
  <c r="F5" i="93"/>
  <c r="G5" i="93"/>
  <c r="F17" i="103" s="1"/>
  <c r="I7" i="93"/>
  <c r="I8" i="93"/>
  <c r="I9" i="93"/>
  <c r="I10" i="93"/>
  <c r="I11" i="93"/>
  <c r="I12" i="93"/>
  <c r="I13" i="93"/>
  <c r="I14" i="93"/>
  <c r="F5" i="114"/>
  <c r="I5" i="114" s="1"/>
  <c r="G5" i="114"/>
  <c r="D17" i="103" s="1"/>
  <c r="H5" i="109"/>
  <c r="F6" i="109"/>
  <c r="G6" i="109"/>
  <c r="G5" i="109" s="1"/>
  <c r="I7" i="109"/>
  <c r="I8" i="109"/>
  <c r="I9" i="109"/>
  <c r="I10" i="109"/>
  <c r="I11" i="109"/>
  <c r="I12" i="109"/>
  <c r="I13" i="109"/>
  <c r="I14" i="109"/>
  <c r="F14" i="103"/>
  <c r="F5" i="112"/>
  <c r="G5" i="112"/>
  <c r="D14" i="103" s="1"/>
  <c r="E4" i="83"/>
  <c r="G6" i="83"/>
  <c r="G7" i="83"/>
  <c r="G8" i="83"/>
  <c r="G9" i="83"/>
  <c r="G10" i="83"/>
  <c r="E4" i="84"/>
  <c r="G6" i="84"/>
  <c r="G7" i="84"/>
  <c r="G8" i="84"/>
  <c r="G9" i="84"/>
  <c r="G10" i="84"/>
  <c r="E4" i="68"/>
  <c r="G6" i="68"/>
  <c r="G7" i="68"/>
  <c r="G8" i="68"/>
  <c r="G9" i="68"/>
  <c r="G10" i="68"/>
  <c r="E4" i="67"/>
  <c r="G4" i="67"/>
  <c r="I6" i="67"/>
  <c r="I7" i="67"/>
  <c r="I8" i="67"/>
  <c r="I9" i="67"/>
  <c r="I10" i="67"/>
  <c r="E4" i="66"/>
  <c r="G4" i="66"/>
  <c r="I6" i="66"/>
  <c r="I7" i="66"/>
  <c r="I8" i="66"/>
  <c r="I9" i="66"/>
  <c r="I10" i="66"/>
  <c r="G5" i="65"/>
  <c r="H5" i="65"/>
  <c r="F6" i="65"/>
  <c r="F5" i="65" s="1"/>
  <c r="G6" i="65"/>
  <c r="I7" i="65"/>
  <c r="I8" i="65"/>
  <c r="I9" i="65"/>
  <c r="I10" i="65"/>
  <c r="I11" i="65"/>
  <c r="I12" i="65"/>
  <c r="E4" i="81"/>
  <c r="G6" i="81"/>
  <c r="G7" i="81"/>
  <c r="G8" i="81"/>
  <c r="G9" i="81"/>
  <c r="G10" i="81"/>
  <c r="F5" i="113"/>
  <c r="G5" i="113"/>
  <c r="D11" i="103" s="1"/>
  <c r="C6" i="103"/>
  <c r="D6" i="12" s="1"/>
  <c r="F6" i="12" s="1"/>
  <c r="C7" i="103"/>
  <c r="D8" i="12" s="1"/>
  <c r="C8" i="103"/>
  <c r="D11" i="12" s="1"/>
  <c r="C10" i="103"/>
  <c r="C13" i="103"/>
  <c r="C16" i="103"/>
  <c r="E5" i="12"/>
  <c r="H8" i="12"/>
  <c r="H7" i="12" s="1"/>
  <c r="F9" i="12"/>
  <c r="I9" i="12"/>
  <c r="J9" i="12"/>
  <c r="F10" i="12"/>
  <c r="I10" i="12"/>
  <c r="J10" i="12"/>
  <c r="G11" i="12"/>
  <c r="F12" i="12"/>
  <c r="I12" i="12"/>
  <c r="J12" i="12"/>
  <c r="F13" i="12"/>
  <c r="I13" i="12"/>
  <c r="J13" i="12"/>
  <c r="F14" i="12"/>
  <c r="I14" i="12"/>
  <c r="J14" i="12"/>
  <c r="F15" i="12"/>
  <c r="I15" i="12"/>
  <c r="J15" i="12"/>
  <c r="F16" i="12"/>
  <c r="I16" i="12"/>
  <c r="J16" i="12"/>
  <c r="F17" i="12"/>
  <c r="I17" i="12"/>
  <c r="J17" i="12"/>
  <c r="F18" i="12"/>
  <c r="I18" i="12"/>
  <c r="J18" i="12"/>
  <c r="F19" i="12"/>
  <c r="I19" i="12"/>
  <c r="J19" i="12"/>
  <c r="F20" i="12"/>
  <c r="I20" i="12"/>
  <c r="J20" i="12"/>
  <c r="F21" i="12"/>
  <c r="I21" i="12"/>
  <c r="J21" i="12"/>
  <c r="F22" i="12"/>
  <c r="J22" i="12"/>
  <c r="F23" i="12"/>
  <c r="I23" i="12"/>
  <c r="J23" i="12"/>
  <c r="G5" i="118"/>
  <c r="I5" i="112"/>
  <c r="I14" i="103" l="1"/>
  <c r="I13" i="103" s="1"/>
  <c r="I6" i="110"/>
  <c r="I5" i="110" s="1"/>
  <c r="I5" i="93"/>
  <c r="I6" i="109"/>
  <c r="I5" i="109" s="1"/>
  <c r="I6" i="96"/>
  <c r="I6" i="65"/>
  <c r="G5" i="103"/>
  <c r="I6" i="115"/>
  <c r="I5" i="115" s="1"/>
  <c r="D7" i="12"/>
  <c r="F11" i="12"/>
  <c r="I11" i="12"/>
  <c r="F8" i="12"/>
  <c r="J8" i="12"/>
  <c r="E8" i="103"/>
  <c r="H17" i="103"/>
  <c r="E17" i="103"/>
  <c r="E16" i="103" s="1"/>
  <c r="D16" i="103"/>
  <c r="I15" i="103"/>
  <c r="F8" i="103"/>
  <c r="H15" i="103"/>
  <c r="F16" i="103"/>
  <c r="I17" i="103"/>
  <c r="I5" i="65"/>
  <c r="H14" i="103"/>
  <c r="I5" i="96"/>
  <c r="I5" i="117"/>
  <c r="H12" i="103"/>
  <c r="I19" i="103"/>
  <c r="J11" i="12"/>
  <c r="F5" i="109"/>
  <c r="E11" i="103"/>
  <c r="E10" i="103" s="1"/>
  <c r="D10" i="103"/>
  <c r="F11" i="103"/>
  <c r="F6" i="103" s="1"/>
  <c r="I5" i="113"/>
  <c r="C5" i="103"/>
  <c r="H5" i="12"/>
  <c r="H18" i="103"/>
  <c r="H7" i="103" s="1"/>
  <c r="D6" i="103"/>
  <c r="D5" i="103" s="1"/>
  <c r="D13" i="103"/>
  <c r="E14" i="103"/>
  <c r="E13" i="103" s="1"/>
  <c r="F13" i="103"/>
  <c r="F7" i="103"/>
  <c r="G7" i="12" l="1"/>
  <c r="H13" i="103"/>
  <c r="I8" i="103"/>
  <c r="H8" i="103"/>
  <c r="F7" i="12"/>
  <c r="F5" i="12" s="1"/>
  <c r="D5" i="12"/>
  <c r="I16" i="103"/>
  <c r="E6" i="103"/>
  <c r="E5" i="103" s="1"/>
  <c r="I11" i="103"/>
  <c r="F10" i="103"/>
  <c r="H11" i="103"/>
  <c r="G6" i="12"/>
  <c r="H16" i="103"/>
  <c r="J7" i="12"/>
  <c r="I7" i="12"/>
  <c r="F5" i="103" l="1"/>
  <c r="H10" i="103"/>
  <c r="H6" i="103"/>
  <c r="H5" i="103" s="1"/>
  <c r="I6" i="103"/>
  <c r="I5" i="103" s="1"/>
  <c r="I10" i="103"/>
  <c r="J6" i="12"/>
  <c r="G5" i="12"/>
  <c r="I6" i="12"/>
  <c r="J5" i="12" l="1"/>
  <c r="I5" i="12"/>
</calcChain>
</file>

<file path=xl/sharedStrings.xml><?xml version="1.0" encoding="utf-8"?>
<sst xmlns="http://schemas.openxmlformats.org/spreadsheetml/2006/main" count="699" uniqueCount="215">
  <si>
    <t>구      분</t>
    <phoneticPr fontId="2" type="noConversion"/>
  </si>
  <si>
    <t>삭 감 액</t>
    <phoneticPr fontId="2" type="noConversion"/>
  </si>
  <si>
    <t>총      계</t>
    <phoneticPr fontId="2" type="noConversion"/>
  </si>
  <si>
    <t>일 반 회 계</t>
    <phoneticPr fontId="2" type="noConversion"/>
  </si>
  <si>
    <t>특 별 회 계</t>
    <phoneticPr fontId="2" type="noConversion"/>
  </si>
  <si>
    <t>공기업
특   별
회   계</t>
    <phoneticPr fontId="2" type="noConversion"/>
  </si>
  <si>
    <t>소         계</t>
    <phoneticPr fontId="2" type="noConversion"/>
  </si>
  <si>
    <t>상수도사업</t>
    <phoneticPr fontId="2" type="noConversion"/>
  </si>
  <si>
    <t>하수도사업</t>
    <phoneticPr fontId="2" type="noConversion"/>
  </si>
  <si>
    <t>기  타
특  별
회  계</t>
    <phoneticPr fontId="2" type="noConversion"/>
  </si>
  <si>
    <t>공유재산관리</t>
    <phoneticPr fontId="2" type="noConversion"/>
  </si>
  <si>
    <t>의료급여기금</t>
    <phoneticPr fontId="2" type="noConversion"/>
  </si>
  <si>
    <t>기초생활보장</t>
    <phoneticPr fontId="2" type="noConversion"/>
  </si>
  <si>
    <t>장기미집행</t>
    <phoneticPr fontId="2" type="noConversion"/>
  </si>
  <si>
    <t>도시재정비촉진</t>
    <phoneticPr fontId="2" type="noConversion"/>
  </si>
  <si>
    <t>도시개발</t>
    <phoneticPr fontId="2" type="noConversion"/>
  </si>
  <si>
    <t xml:space="preserve">(단위: 천원) </t>
  </si>
  <si>
    <t>예산구분</t>
  </si>
  <si>
    <t>계</t>
  </si>
  <si>
    <t>교통사업</t>
    <phoneticPr fontId="2" type="noConversion"/>
  </si>
  <si>
    <t>○</t>
    <phoneticPr fontId="2" type="noConversion"/>
  </si>
  <si>
    <t>폐기물처리시설</t>
    <phoneticPr fontId="2" type="noConversion"/>
  </si>
  <si>
    <t>삭감(조정)액</t>
    <phoneticPr fontId="2" type="noConversion"/>
  </si>
  <si>
    <t>소관부서</t>
    <phoneticPr fontId="2" type="noConversion"/>
  </si>
  <si>
    <t>예산과목</t>
    <phoneticPr fontId="2" type="noConversion"/>
  </si>
  <si>
    <t>사업명</t>
    <phoneticPr fontId="2" type="noConversion"/>
  </si>
  <si>
    <t>요구액</t>
    <phoneticPr fontId="2" type="noConversion"/>
  </si>
  <si>
    <t>상임위원회 예비심사</t>
    <phoneticPr fontId="2" type="noConversion"/>
  </si>
  <si>
    <t>합계</t>
    <phoneticPr fontId="2" type="noConversion"/>
  </si>
  <si>
    <t>(단위 : 천원)</t>
    <phoneticPr fontId="2" type="noConversion"/>
  </si>
  <si>
    <t>통계목
(page   )</t>
    <phoneticPr fontId="2" type="noConversion"/>
  </si>
  <si>
    <t>00000과</t>
    <phoneticPr fontId="2" type="noConversion"/>
  </si>
  <si>
    <t>공기업특별회계</t>
    <phoneticPr fontId="2" type="noConversion"/>
  </si>
  <si>
    <t>(단위 : 천원)</t>
    <phoneticPr fontId="2" type="noConversion"/>
  </si>
  <si>
    <t>삭감액</t>
    <phoneticPr fontId="2" type="noConversion"/>
  </si>
  <si>
    <t>삭감사유</t>
    <phoneticPr fontId="2" type="noConversion"/>
  </si>
  <si>
    <t>행정복지위원회(기타특별회계-공유재산관리)</t>
    <phoneticPr fontId="2" type="noConversion"/>
  </si>
  <si>
    <t>행정복지위원회(기타특별회계-의료급여기금)</t>
    <phoneticPr fontId="2" type="noConversion"/>
  </si>
  <si>
    <t>행정복지위원회(기타특별회계-기초생활보장)</t>
    <phoneticPr fontId="2" type="noConversion"/>
  </si>
  <si>
    <t>재정문화위원회(기타특별-공유재산관리)</t>
    <phoneticPr fontId="2" type="noConversion"/>
  </si>
  <si>
    <t>도시교통위원회(일반회계)</t>
    <phoneticPr fontId="2" type="noConversion"/>
  </si>
  <si>
    <t>도시교통위원회(기타특별-장기미집행)</t>
    <phoneticPr fontId="2" type="noConversion"/>
  </si>
  <si>
    <t>도시교통위원회(기타특별-교통사업)</t>
    <phoneticPr fontId="2" type="noConversion"/>
  </si>
  <si>
    <t>도시교통위원회(기타특별-도시개발)</t>
    <phoneticPr fontId="2" type="noConversion"/>
  </si>
  <si>
    <t>예비비 증액</t>
    <phoneticPr fontId="2" type="noConversion"/>
  </si>
  <si>
    <t>의회운영위원회</t>
    <phoneticPr fontId="9" type="noConversion"/>
  </si>
  <si>
    <t>재정문화위원회</t>
    <phoneticPr fontId="9" type="noConversion"/>
  </si>
  <si>
    <t>행정복지위원회</t>
    <phoneticPr fontId="9" type="noConversion"/>
  </si>
  <si>
    <t>도시교통위원회</t>
    <phoneticPr fontId="9" type="noConversion"/>
  </si>
  <si>
    <t>상임위원회</t>
    <phoneticPr fontId="2" type="noConversion"/>
  </si>
  <si>
    <t>예산(안)액</t>
    <phoneticPr fontId="2" type="noConversion"/>
  </si>
  <si>
    <t>행정복지위원회(특별회계-상수도사업)</t>
    <phoneticPr fontId="2" type="noConversion"/>
  </si>
  <si>
    <t>행정복지위원회(특별회계-하수도사업)</t>
    <phoneticPr fontId="2" type="noConversion"/>
  </si>
  <si>
    <t>수정예산액</t>
    <phoneticPr fontId="2" type="noConversion"/>
  </si>
  <si>
    <t>합계</t>
    <phoneticPr fontId="2" type="noConversion"/>
  </si>
  <si>
    <t>부대의견</t>
    <phoneticPr fontId="2" type="noConversion"/>
  </si>
  <si>
    <t>비고</t>
    <phoneticPr fontId="2" type="noConversion"/>
  </si>
  <si>
    <t>철도건설</t>
    <phoneticPr fontId="2" type="noConversion"/>
  </si>
  <si>
    <t>도시교통위원회(기타특별-철도건설)</t>
    <phoneticPr fontId="2" type="noConversion"/>
  </si>
  <si>
    <t>도시교통위원회(기타특별-폐기물처리시설)</t>
    <phoneticPr fontId="2" type="noConversion"/>
  </si>
  <si>
    <t>도시교통위원회(기타특별-도시재정비)</t>
    <phoneticPr fontId="2" type="noConversion"/>
  </si>
  <si>
    <t>도시교통위원회(기타특별-기반시설)</t>
    <phoneticPr fontId="2" type="noConversion"/>
  </si>
  <si>
    <t>예산결산특별위원회 종합심사</t>
    <phoneticPr fontId="2" type="noConversion"/>
  </si>
  <si>
    <t>삭감(조정) 사유</t>
    <phoneticPr fontId="2" type="noConversion"/>
  </si>
  <si>
    <t>도시교통위원회(기타특별-공유재산관리)</t>
    <phoneticPr fontId="2" type="noConversion"/>
  </si>
  <si>
    <t>세출예산</t>
    <phoneticPr fontId="2" type="noConversion"/>
  </si>
  <si>
    <t>통계목</t>
    <phoneticPr fontId="2" type="noConversion"/>
  </si>
  <si>
    <t>예산안
페이지</t>
    <phoneticPr fontId="2" type="noConversion"/>
  </si>
  <si>
    <t>일반회계</t>
    <phoneticPr fontId="2" type="noConversion"/>
  </si>
  <si>
    <t>증액</t>
    <phoneticPr fontId="2" type="noConversion"/>
  </si>
  <si>
    <t>기타특별회계</t>
    <phoneticPr fontId="2" type="noConversion"/>
  </si>
  <si>
    <t>일반회계</t>
    <phoneticPr fontId="2" type="noConversion"/>
  </si>
  <si>
    <t>공기업특별회계</t>
    <phoneticPr fontId="2" type="noConversion"/>
  </si>
  <si>
    <t>소계</t>
    <phoneticPr fontId="2" type="noConversion"/>
  </si>
  <si>
    <t>회계구분</t>
    <phoneticPr fontId="2" type="noConversion"/>
  </si>
  <si>
    <t>세입삭감(B)</t>
    <phoneticPr fontId="2" type="noConversion"/>
  </si>
  <si>
    <t>소관부서</t>
    <phoneticPr fontId="2" type="noConversion"/>
  </si>
  <si>
    <t>예산과목</t>
    <phoneticPr fontId="2" type="noConversion"/>
  </si>
  <si>
    <t>예산안
페이지</t>
    <phoneticPr fontId="2" type="noConversion"/>
  </si>
  <si>
    <t>예산(안)액</t>
    <phoneticPr fontId="2" type="noConversion"/>
  </si>
  <si>
    <t>상임위원회 예비심사</t>
    <phoneticPr fontId="2" type="noConversion"/>
  </si>
  <si>
    <t>수정예산액</t>
    <phoneticPr fontId="2" type="noConversion"/>
  </si>
  <si>
    <t>부대의견</t>
    <phoneticPr fontId="2" type="noConversion"/>
  </si>
  <si>
    <t>통계목</t>
    <phoneticPr fontId="2" type="noConversion"/>
  </si>
  <si>
    <t>삭감(조정)액</t>
    <phoneticPr fontId="2" type="noConversion"/>
  </si>
  <si>
    <t>삭감(조정) 사유</t>
    <phoneticPr fontId="2" type="noConversion"/>
  </si>
  <si>
    <t>사업명</t>
    <phoneticPr fontId="2" type="noConversion"/>
  </si>
  <si>
    <t>행정복지위원회소관(일반회계)</t>
    <phoneticPr fontId="2" type="noConversion"/>
  </si>
  <si>
    <t>도시재생</t>
    <phoneticPr fontId="2" type="noConversion"/>
  </si>
  <si>
    <t>합계</t>
    <phoneticPr fontId="2" type="noConversion"/>
  </si>
  <si>
    <t>재정문화위원회소관(기타특별회계)</t>
    <phoneticPr fontId="2" type="noConversion"/>
  </si>
  <si>
    <t>행정복지위원회소관(특별회계)</t>
    <phoneticPr fontId="2" type="noConversion"/>
  </si>
  <si>
    <t>도시교통위원회소관(일반회계)</t>
    <phoneticPr fontId="2" type="noConversion"/>
  </si>
  <si>
    <t>도시교통위원회소관(공기업특별회계)</t>
    <phoneticPr fontId="2" type="noConversion"/>
  </si>
  <si>
    <t>도시교통위원회소관(기타특별회계)</t>
    <phoneticPr fontId="2" type="noConversion"/>
  </si>
  <si>
    <t>복지정책과</t>
    <phoneticPr fontId="2" type="noConversion"/>
  </si>
  <si>
    <t>자원순환과</t>
    <phoneticPr fontId="2" type="noConversion"/>
  </si>
  <si>
    <t>공유재산특별회계</t>
  </si>
  <si>
    <t>기타
특별회계</t>
    <phoneticPr fontId="2" type="noConversion"/>
  </si>
  <si>
    <t>공기업
특별회계</t>
    <phoneticPr fontId="2" type="noConversion"/>
  </si>
  <si>
    <t>기타
특별회계</t>
    <phoneticPr fontId="2" type="noConversion"/>
  </si>
  <si>
    <r>
      <t xml:space="preserve">비고
</t>
    </r>
    <r>
      <rPr>
        <b/>
        <sz val="10"/>
        <rFont val="굴림"/>
        <family val="3"/>
        <charset val="129"/>
      </rPr>
      <t>(삭감율)</t>
    </r>
    <phoneticPr fontId="2" type="noConversion"/>
  </si>
  <si>
    <t>문화시설건립</t>
    <phoneticPr fontId="2" type="noConversion"/>
  </si>
  <si>
    <r>
      <t xml:space="preserve">2018년도 본예산 </t>
    </r>
    <r>
      <rPr>
        <b/>
        <sz val="20"/>
        <color indexed="10"/>
        <rFont val="HY견명조"/>
        <family val="1"/>
        <charset val="129"/>
      </rPr>
      <t>세출</t>
    </r>
    <r>
      <rPr>
        <b/>
        <sz val="20"/>
        <rFont val="HY견명조"/>
        <family val="1"/>
        <charset val="129"/>
      </rPr>
      <t xml:space="preserve"> 예산 조정(안)</t>
    </r>
    <phoneticPr fontId="2" type="noConversion"/>
  </si>
  <si>
    <t>의료급여기금특별회계</t>
  </si>
  <si>
    <t>일반회계</t>
    <phoneticPr fontId="2" type="noConversion"/>
  </si>
  <si>
    <t>세입예산</t>
    <phoneticPr fontId="2" type="noConversion"/>
  </si>
  <si>
    <t>증액</t>
    <phoneticPr fontId="2" type="noConversion"/>
  </si>
  <si>
    <t>세입수정
예산안(A-B)</t>
    <phoneticPr fontId="2" type="noConversion"/>
  </si>
  <si>
    <t>세입삭감
(B)</t>
    <phoneticPr fontId="2" type="noConversion"/>
  </si>
  <si>
    <t xml:space="preserve">▶ </t>
    <phoneticPr fontId="2" type="noConversion"/>
  </si>
  <si>
    <t>▶</t>
    <phoneticPr fontId="2" type="noConversion"/>
  </si>
  <si>
    <t xml:space="preserve">▶ </t>
    <phoneticPr fontId="2" type="noConversion"/>
  </si>
  <si>
    <t>재정문화위원회소관(일반회계)</t>
    <phoneticPr fontId="2" type="noConversion"/>
  </si>
  <si>
    <t>도시교통위원회소관(일반회계)</t>
    <phoneticPr fontId="2" type="noConversion"/>
  </si>
  <si>
    <t>재정문화위원회소관(기타특별회계)</t>
    <phoneticPr fontId="2" type="noConversion"/>
  </si>
  <si>
    <t>행정복지위원회소관(기타특별회계)</t>
    <phoneticPr fontId="2" type="noConversion"/>
  </si>
  <si>
    <t>확정예산액
(A-B)</t>
    <phoneticPr fontId="2" type="noConversion"/>
  </si>
  <si>
    <t>수정예산안
(A-B-C)</t>
    <phoneticPr fontId="2" type="noConversion"/>
  </si>
  <si>
    <t>삭감액(C)</t>
    <phoneticPr fontId="2" type="noConversion"/>
  </si>
  <si>
    <t>재정문화위원회소관(일반회계)</t>
    <phoneticPr fontId="2" type="noConversion"/>
  </si>
  <si>
    <t>기금
계획안(page)</t>
    <phoneticPr fontId="2" type="noConversion"/>
  </si>
  <si>
    <t>예산결산특별위원회 예비심사</t>
    <phoneticPr fontId="2" type="noConversion"/>
  </si>
  <si>
    <t>의회운영위원회소관(일반회계)</t>
    <phoneticPr fontId="2" type="noConversion"/>
  </si>
  <si>
    <t xml:space="preserve">▶ </t>
    <phoneticPr fontId="2" type="noConversion"/>
  </si>
  <si>
    <t>검증</t>
    <phoneticPr fontId="2" type="noConversion"/>
  </si>
  <si>
    <t>공기업합계</t>
    <phoneticPr fontId="2" type="noConversion"/>
  </si>
  <si>
    <t>특별회계 총계</t>
    <phoneticPr fontId="2" type="noConversion"/>
  </si>
  <si>
    <t>기특회계 합계</t>
    <phoneticPr fontId="2" type="noConversion"/>
  </si>
  <si>
    <t xml:space="preserve">   2021년도 일반·특별회계 예산안 예결위 심사 결과</t>
    <phoneticPr fontId="2" type="noConversion"/>
  </si>
  <si>
    <t>2021년도 
예산안(A)</t>
    <phoneticPr fontId="2" type="noConversion"/>
  </si>
  <si>
    <t>공공시설등 설치</t>
    <phoneticPr fontId="2" type="noConversion"/>
  </si>
  <si>
    <t xml:space="preserve"> 2021년도 일반·특별회계 예산안 위원회별 삭감 내역</t>
    <phoneticPr fontId="2" type="noConversion"/>
  </si>
  <si>
    <t>2021년도 예산안(A)</t>
    <phoneticPr fontId="2" type="noConversion"/>
  </si>
  <si>
    <r>
      <t xml:space="preserve">2021년도 일반·특별회계 예산안 </t>
    </r>
    <r>
      <rPr>
        <b/>
        <sz val="20"/>
        <color indexed="10"/>
        <rFont val="HY견명조"/>
        <family val="1"/>
        <charset val="129"/>
      </rPr>
      <t>세출</t>
    </r>
    <r>
      <rPr>
        <b/>
        <sz val="20"/>
        <rFont val="HY견명조"/>
        <family val="1"/>
        <charset val="129"/>
      </rPr>
      <t xml:space="preserve"> 예산 조정(안)</t>
    </r>
    <phoneticPr fontId="2" type="noConversion"/>
  </si>
  <si>
    <r>
      <t xml:space="preserve">2021년도 일반·특별회계 예산안 </t>
    </r>
    <r>
      <rPr>
        <b/>
        <sz val="20"/>
        <color indexed="10"/>
        <rFont val="HY견명조"/>
        <family val="1"/>
        <charset val="129"/>
      </rPr>
      <t>세입</t>
    </r>
    <r>
      <rPr>
        <b/>
        <sz val="20"/>
        <rFont val="HY견명조"/>
        <family val="1"/>
        <charset val="129"/>
      </rPr>
      <t xml:space="preserve"> 예산 조정(안)</t>
    </r>
    <phoneticPr fontId="2" type="noConversion"/>
  </si>
  <si>
    <t>2021년도 기금운용계획안 조정내역</t>
    <phoneticPr fontId="2" type="noConversion"/>
  </si>
  <si>
    <t>재산활용과</t>
    <phoneticPr fontId="2" type="noConversion"/>
  </si>
  <si>
    <t>문화예술과</t>
    <phoneticPr fontId="2" type="noConversion"/>
  </si>
  <si>
    <t>축제관광과</t>
    <phoneticPr fontId="2" type="noConversion"/>
  </si>
  <si>
    <t>평생교육과</t>
    <phoneticPr fontId="2" type="noConversion"/>
  </si>
  <si>
    <t>공용승용차량 구입</t>
    <phoneticPr fontId="2" type="noConversion"/>
  </si>
  <si>
    <t>노사교섭추진 노무사 수당</t>
    <phoneticPr fontId="2" type="noConversion"/>
  </si>
  <si>
    <t>펄벅국제문화교류 국외여비(미국)</t>
    <phoneticPr fontId="2" type="noConversion"/>
  </si>
  <si>
    <t>동 축제 모니터링 연구용역</t>
    <phoneticPr fontId="2" type="noConversion"/>
  </si>
  <si>
    <t>부천미래교육센터 운영 출연금</t>
    <phoneticPr fontId="2" type="noConversion"/>
  </si>
  <si>
    <t>공유재산관리 벤치마킹 여비</t>
    <phoneticPr fontId="2" type="noConversion"/>
  </si>
  <si>
    <t>내진보강공사(중2주민지원센터)</t>
    <phoneticPr fontId="2" type="noConversion"/>
  </si>
  <si>
    <t>▶필요성 부족사업</t>
    <phoneticPr fontId="2" type="noConversion"/>
  </si>
  <si>
    <t>▶공무원이 대체 가능 업무</t>
    <phoneticPr fontId="2" type="noConversion"/>
  </si>
  <si>
    <t>사무관리비</t>
    <phoneticPr fontId="2" type="noConversion"/>
  </si>
  <si>
    <t>자산및물품취득비</t>
    <phoneticPr fontId="2" type="noConversion"/>
  </si>
  <si>
    <t>예술단원,운동부등보상금</t>
    <phoneticPr fontId="2" type="noConversion"/>
  </si>
  <si>
    <t>국외업무여비</t>
    <phoneticPr fontId="2" type="noConversion"/>
  </si>
  <si>
    <t>출연금</t>
    <phoneticPr fontId="2" type="noConversion"/>
  </si>
  <si>
    <t>연구용역비</t>
    <phoneticPr fontId="2" type="noConversion"/>
  </si>
  <si>
    <t>시설비</t>
    <phoneticPr fontId="2" type="noConversion"/>
  </si>
  <si>
    <t>국내여비</t>
    <phoneticPr fontId="2" type="noConversion"/>
  </si>
  <si>
    <t>교통사업특별회계</t>
  </si>
  <si>
    <t>미세먼지대책담당관</t>
    <phoneticPr fontId="2" type="noConversion"/>
  </si>
  <si>
    <t>삼정2호 공영주차장 고도화사업</t>
    <phoneticPr fontId="2" type="noConversion"/>
  </si>
  <si>
    <t>▶ 수소충전소 부지 확정 후 예산편성</t>
    <phoneticPr fontId="2" type="noConversion"/>
  </si>
  <si>
    <t>폐기물처리시설특별회계</t>
  </si>
  <si>
    <t>입지선정위원회 위원 참석 수당</t>
    <phoneticPr fontId="2" type="noConversion"/>
  </si>
  <si>
    <t>▶ 사회적 합의절차 이행 후 사업추진</t>
    <phoneticPr fontId="2" type="noConversion"/>
  </si>
  <si>
    <t>자원회수시설 벤치마킹</t>
    <phoneticPr fontId="2" type="noConversion"/>
  </si>
  <si>
    <t>시책업무추진비</t>
    <phoneticPr fontId="2" type="noConversion"/>
  </si>
  <si>
    <t>현대화사업 관련 시책 업무추진</t>
    <phoneticPr fontId="2" type="noConversion"/>
  </si>
  <si>
    <t>행사실비지원금</t>
    <phoneticPr fontId="2" type="noConversion"/>
  </si>
  <si>
    <t>지역주민 및 관계기관 국내 시설 견학</t>
    <phoneticPr fontId="2" type="noConversion"/>
  </si>
  <si>
    <t>상수도특별회계</t>
  </si>
  <si>
    <t>수도시설과</t>
    <phoneticPr fontId="2" type="noConversion"/>
  </si>
  <si>
    <t>부천시 수도정비 기본계획(변경) 용역</t>
    <phoneticPr fontId="2" type="noConversion"/>
  </si>
  <si>
    <t>▶ 기존 자료 활용에 따른 보정계수 조정</t>
    <phoneticPr fontId="2" type="noConversion"/>
  </si>
  <si>
    <t>공유재산관리특별회계</t>
  </si>
  <si>
    <t>기타특별회계 예비비 1%초과 확인</t>
    <phoneticPr fontId="2" type="noConversion"/>
  </si>
  <si>
    <t>여성정책과</t>
    <phoneticPr fontId="2" type="noConversion"/>
  </si>
  <si>
    <t>여성감정(돌봄)노동자 일.쉼지원센터 집기 및 비품 구입</t>
    <phoneticPr fontId="2" type="noConversion"/>
  </si>
  <si>
    <t>부천시여성청소년재단 운영 출연금</t>
    <phoneticPr fontId="2" type="noConversion"/>
  </si>
  <si>
    <t>행정지원과</t>
    <phoneticPr fontId="2" type="noConversion"/>
  </si>
  <si>
    <t>노트북 구입</t>
    <phoneticPr fontId="2" type="noConversion"/>
  </si>
  <si>
    <t>자치분권과</t>
    <phoneticPr fontId="2" type="noConversion"/>
  </si>
  <si>
    <t>기타보상금</t>
    <phoneticPr fontId="2" type="noConversion"/>
  </si>
  <si>
    <t>부업대학생제도 운영(생활임금)</t>
    <phoneticPr fontId="2" type="noConversion"/>
  </si>
  <si>
    <t>민간경상사업보조</t>
    <phoneticPr fontId="2" type="noConversion"/>
  </si>
  <si>
    <t>민주평통 부천시협의회 사업비</t>
    <phoneticPr fontId="2" type="noConversion"/>
  </si>
  <si>
    <t>노무복지과</t>
    <phoneticPr fontId="2" type="noConversion"/>
  </si>
  <si>
    <t>시청어린이집 회계점검 공인회계사 자문료</t>
    <phoneticPr fontId="2" type="noConversion"/>
  </si>
  <si>
    <t>체육진흥과</t>
    <phoneticPr fontId="2" type="noConversion"/>
  </si>
  <si>
    <t>민간단체법정운영비보조</t>
    <phoneticPr fontId="2" type="noConversion"/>
  </si>
  <si>
    <t>부천FC 활성화 사업</t>
    <phoneticPr fontId="2" type="noConversion"/>
  </si>
  <si>
    <t>공원관리과</t>
    <phoneticPr fontId="2" type="noConversion"/>
  </si>
  <si>
    <t>상동호수공원 음악분수 설치사업</t>
    <phoneticPr fontId="2" type="noConversion"/>
  </si>
  <si>
    <t>시설부대비</t>
    <phoneticPr fontId="2" type="noConversion"/>
  </si>
  <si>
    <t>도시농업과</t>
    <phoneticPr fontId="2" type="noConversion"/>
  </si>
  <si>
    <t>해당없음</t>
    <phoneticPr fontId="2" type="noConversion"/>
  </si>
  <si>
    <t>해당없음</t>
    <phoneticPr fontId="2" type="noConversion"/>
  </si>
  <si>
    <t>▶ 필요성 부족</t>
    <phoneticPr fontId="2" type="noConversion"/>
  </si>
  <si>
    <t>▶ 출연안 부결에 따른 출연금 삭감</t>
    <phoneticPr fontId="2" type="noConversion"/>
  </si>
  <si>
    <t>축제관광과</t>
    <phoneticPr fontId="2" type="noConversion"/>
  </si>
  <si>
    <t>오정동거점 및 삼정제1경로당
 신축부지 및 건물 매입 등</t>
    <phoneticPr fontId="2" type="noConversion"/>
  </si>
  <si>
    <t>폴리스튜디오 녹음기자재 구입</t>
    <phoneticPr fontId="2" type="noConversion"/>
  </si>
  <si>
    <r>
      <rPr>
        <b/>
        <sz val="11"/>
        <rFont val="돋움"/>
        <family val="3"/>
        <charset val="129"/>
      </rPr>
      <t>▶ 시급한 곳부터 추진</t>
    </r>
    <r>
      <rPr>
        <b/>
        <sz val="11"/>
        <color indexed="10"/>
        <rFont val="돋움"/>
        <family val="3"/>
        <charset val="129"/>
      </rPr>
      <t xml:space="preserve">
</t>
    </r>
    <r>
      <rPr>
        <b/>
        <sz val="10"/>
        <color indexed="10"/>
        <rFont val="돋움"/>
        <family val="3"/>
        <charset val="129"/>
      </rPr>
      <t>※시설비와 연동된 감리비도 삭감할것</t>
    </r>
    <phoneticPr fontId="9" type="noConversion"/>
  </si>
  <si>
    <t>▶ 비용과다 및 유사경로당 형평성문제</t>
    <phoneticPr fontId="2" type="noConversion"/>
  </si>
  <si>
    <t>▶ 일반회계로 편성</t>
    <phoneticPr fontId="2" type="noConversion"/>
  </si>
  <si>
    <t>자산및물품취득비</t>
    <phoneticPr fontId="2" type="noConversion"/>
  </si>
  <si>
    <t>▶ 비품 구입 타당성 부족</t>
    <phoneticPr fontId="2" type="noConversion"/>
  </si>
  <si>
    <t>▶ 코로나19 상황에 따른 예산절감</t>
    <phoneticPr fontId="2" type="noConversion"/>
  </si>
  <si>
    <t>▶ 타 부서와 형평성 고려</t>
    <phoneticPr fontId="2" type="noConversion"/>
  </si>
  <si>
    <t>▶ 예산타당성 부족</t>
    <phoneticPr fontId="2" type="noConversion"/>
  </si>
  <si>
    <t>▶ 자구노력 부족</t>
    <phoneticPr fontId="2" type="noConversion"/>
  </si>
  <si>
    <t>▶ 시설비 삭감에 따른 부대비 삭감</t>
    <phoneticPr fontId="2" type="noConversion"/>
  </si>
  <si>
    <r>
      <t xml:space="preserve">▶ </t>
    </r>
    <r>
      <rPr>
        <b/>
        <sz val="10"/>
        <rFont val="돋움"/>
        <family val="3"/>
        <charset val="129"/>
      </rPr>
      <t xml:space="preserve">타 단체와의 형평성 부족, 해외 사적지탐방 및 역사강좌경비 삭감 </t>
    </r>
    <phoneticPr fontId="2" type="noConversion"/>
  </si>
  <si>
    <t>▶ 직업체험 대학생에게 생활임금 적용은 부적절</t>
    <phoneticPr fontId="2" type="noConversion"/>
  </si>
  <si>
    <t xml:space="preserve">▶ 지하화 사업시설 견학의 기회 제공은 필요하나 비용 과다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</si>
</sst>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0_);[Red]\(0\)"/>
    <numFmt numFmtId="178" formatCode="#,##0;[Blue]&quot;△&quot;#,##0;\-"/>
    <numFmt numFmtId="179" formatCode="#,##0;[Red]\△#,##0"/>
    <numFmt numFmtId="180" formatCode="#,##0;&quot;△&quot;#,##0"/>
  </numFmts>
  <fonts count="6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HY견명조"/>
      <family val="1"/>
      <charset val="129"/>
    </font>
    <font>
      <sz val="12"/>
      <name val="굴림"/>
      <family val="3"/>
      <charset val="129"/>
    </font>
    <font>
      <b/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20"/>
      <name val="HY견명조"/>
      <family val="1"/>
      <charset val="129"/>
    </font>
    <font>
      <b/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color indexed="20"/>
      <name val="돋움"/>
      <family val="3"/>
      <charset val="129"/>
    </font>
    <font>
      <b/>
      <sz val="10"/>
      <name val="돋움"/>
      <family val="3"/>
      <charset val="129"/>
    </font>
    <font>
      <b/>
      <sz val="20"/>
      <color indexed="8"/>
      <name val="HY견명조"/>
      <family val="1"/>
      <charset val="129"/>
    </font>
    <font>
      <b/>
      <sz val="20"/>
      <color indexed="10"/>
      <name val="HY견명조"/>
      <family val="1"/>
      <charset val="129"/>
    </font>
    <font>
      <b/>
      <sz val="10"/>
      <name val="굴림"/>
      <family val="3"/>
      <charset val="129"/>
    </font>
    <font>
      <sz val="11"/>
      <color theme="1"/>
      <name val="굴림"/>
      <family val="3"/>
      <charset val="129"/>
      <scheme val="minor"/>
    </font>
    <font>
      <sz val="11"/>
      <color rgb="FF3333CC"/>
      <name val="굴림"/>
      <family val="3"/>
      <charset val="129"/>
      <scheme val="minor"/>
    </font>
    <font>
      <sz val="11"/>
      <color rgb="FF3333CC"/>
      <name val="돋움"/>
      <family val="3"/>
      <charset val="129"/>
    </font>
    <font>
      <sz val="9"/>
      <color rgb="FF3333CC"/>
      <name val="돋움"/>
      <family val="3"/>
      <charset val="129"/>
    </font>
    <font>
      <sz val="12"/>
      <color theme="1"/>
      <name val="굴림"/>
      <family val="3"/>
      <charset val="129"/>
    </font>
    <font>
      <b/>
      <sz val="10"/>
      <color theme="1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0000FF"/>
      <name val="돋움"/>
      <family val="3"/>
      <charset val="129"/>
    </font>
    <font>
      <sz val="9"/>
      <color rgb="FF0000FF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9"/>
      <color rgb="FFFF0000"/>
      <name val="돋움"/>
      <family val="3"/>
      <charset val="129"/>
    </font>
    <font>
      <sz val="9"/>
      <color theme="1"/>
      <name val="돋움"/>
      <family val="3"/>
      <charset val="129"/>
    </font>
    <font>
      <b/>
      <sz val="11"/>
      <color rgb="FF0000FF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1"/>
      <color rgb="FF0000FF"/>
      <name val="돋움"/>
      <family val="3"/>
      <charset val="129"/>
    </font>
    <font>
      <sz val="7"/>
      <color rgb="FF0000FF"/>
      <name val="돋움"/>
      <family val="3"/>
      <charset val="129"/>
    </font>
    <font>
      <b/>
      <sz val="12"/>
      <color theme="1"/>
      <name val="굴림"/>
      <family val="3"/>
      <charset val="129"/>
      <scheme val="minor"/>
    </font>
    <font>
      <sz val="12"/>
      <color theme="1"/>
      <name val="굴림"/>
      <family val="3"/>
      <charset val="129"/>
      <scheme val="minor"/>
    </font>
    <font>
      <b/>
      <sz val="12"/>
      <color indexed="8"/>
      <name val="굴림"/>
      <family val="3"/>
      <charset val="129"/>
      <scheme val="minor"/>
    </font>
    <font>
      <sz val="8"/>
      <name val="굴림"/>
      <family val="3"/>
      <charset val="129"/>
      <scheme val="major"/>
    </font>
    <font>
      <sz val="12"/>
      <name val="굴림"/>
      <family val="3"/>
      <charset val="129"/>
      <scheme val="major"/>
    </font>
    <font>
      <sz val="12"/>
      <color theme="1"/>
      <name val="굴림"/>
      <family val="3"/>
      <charset val="129"/>
      <scheme val="major"/>
    </font>
    <font>
      <sz val="10"/>
      <name val="굴림"/>
      <family val="3"/>
      <charset val="129"/>
      <scheme val="major"/>
    </font>
    <font>
      <b/>
      <sz val="12"/>
      <color indexed="8"/>
      <name val="굴림"/>
      <family val="3"/>
      <charset val="129"/>
      <scheme val="major"/>
    </font>
    <font>
      <sz val="20"/>
      <color theme="1"/>
      <name val="굴림"/>
      <family val="3"/>
      <charset val="129"/>
      <scheme val="minor"/>
    </font>
    <font>
      <b/>
      <sz val="11"/>
      <color theme="1"/>
      <name val="돋움"/>
      <family val="3"/>
      <charset val="129"/>
    </font>
    <font>
      <b/>
      <sz val="11"/>
      <color theme="1"/>
      <name val="굴림"/>
      <family val="3"/>
      <charset val="129"/>
      <scheme val="major"/>
    </font>
    <font>
      <b/>
      <sz val="12"/>
      <name val="굴림"/>
      <family val="3"/>
      <charset val="129"/>
      <scheme val="major"/>
    </font>
    <font>
      <sz val="12"/>
      <color indexed="8"/>
      <name val="굴림"/>
      <family val="3"/>
      <charset val="129"/>
      <scheme val="major"/>
    </font>
    <font>
      <b/>
      <sz val="12"/>
      <color rgb="FFFF0000"/>
      <name val="굴림"/>
      <family val="3"/>
      <charset val="129"/>
    </font>
    <font>
      <b/>
      <sz val="12"/>
      <color rgb="FF0070C0"/>
      <name val="굴림"/>
      <family val="3"/>
      <charset val="129"/>
    </font>
    <font>
      <b/>
      <sz val="12"/>
      <color rgb="FF0000FF"/>
      <name val="굴림"/>
      <family val="3"/>
      <charset val="129"/>
    </font>
    <font>
      <sz val="9"/>
      <name val="굴림"/>
      <family val="3"/>
      <charset val="129"/>
      <scheme val="major"/>
    </font>
    <font>
      <sz val="11"/>
      <name val="굴림"/>
      <family val="3"/>
      <charset val="129"/>
      <scheme val="major"/>
    </font>
    <font>
      <sz val="11"/>
      <color theme="1"/>
      <name val="굴림"/>
      <family val="3"/>
      <charset val="129"/>
      <scheme val="major"/>
    </font>
    <font>
      <sz val="12"/>
      <name val="굴림"/>
      <family val="3"/>
      <charset val="129"/>
      <scheme val="minor"/>
    </font>
    <font>
      <sz val="11"/>
      <name val="굴림"/>
      <family val="3"/>
      <charset val="129"/>
      <scheme val="minor"/>
    </font>
    <font>
      <b/>
      <sz val="12"/>
      <color theme="1"/>
      <name val="굴림"/>
      <family val="3"/>
      <charset val="129"/>
      <scheme val="major"/>
    </font>
    <font>
      <sz val="12"/>
      <color rgb="FFFF0000"/>
      <name val="굴림"/>
      <family val="3"/>
      <charset val="129"/>
      <scheme val="major"/>
    </font>
    <font>
      <sz val="12"/>
      <color rgb="FF000000"/>
      <name val="굴림"/>
      <family val="3"/>
      <charset val="129"/>
      <scheme val="minor"/>
    </font>
    <font>
      <sz val="12"/>
      <color indexed="8"/>
      <name val="굴림"/>
      <family val="3"/>
      <charset val="129"/>
      <scheme val="minor"/>
    </font>
    <font>
      <sz val="12"/>
      <color rgb="FFFF0000"/>
      <name val="굴림"/>
      <family val="3"/>
      <charset val="129"/>
      <scheme val="minor"/>
    </font>
    <font>
      <sz val="12"/>
      <color rgb="FF0070C0"/>
      <name val="굴림"/>
      <family val="3"/>
      <charset val="129"/>
      <scheme val="minor"/>
    </font>
    <font>
      <sz val="11"/>
      <color indexed="8"/>
      <name val="굴림"/>
      <family val="3"/>
      <charset val="129"/>
      <scheme val="major"/>
    </font>
    <font>
      <b/>
      <sz val="11"/>
      <color indexed="10"/>
      <name val="돋움"/>
      <family val="3"/>
      <charset val="129"/>
    </font>
    <font>
      <b/>
      <sz val="10"/>
      <color indexed="10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2" fillId="0" borderId="0">
      <alignment vertical="center"/>
    </xf>
  </cellStyleXfs>
  <cellXfs count="458">
    <xf numFmtId="0" fontId="0" fillId="0" borderId="0" xfId="0"/>
    <xf numFmtId="0" fontId="0" fillId="0" borderId="0" xfId="0" applyAlignment="1">
      <alignment vertical="center"/>
    </xf>
    <xf numFmtId="41" fontId="0" fillId="0" borderId="0" xfId="2" applyFont="1"/>
    <xf numFmtId="41" fontId="6" fillId="0" borderId="1" xfId="2" applyFont="1" applyBorder="1" applyAlignment="1">
      <alignment horizontal="center" vertical="center" shrinkToFit="1"/>
    </xf>
    <xf numFmtId="0" fontId="22" fillId="0" borderId="0" xfId="4">
      <alignment vertical="center"/>
    </xf>
    <xf numFmtId="178" fontId="22" fillId="0" borderId="0" xfId="4" applyNumberFormat="1">
      <alignment vertical="center"/>
    </xf>
    <xf numFmtId="0" fontId="22" fillId="0" borderId="0" xfId="4" applyFill="1">
      <alignment vertical="center"/>
    </xf>
    <xf numFmtId="0" fontId="10" fillId="0" borderId="0" xfId="4" applyFont="1">
      <alignment vertical="center"/>
    </xf>
    <xf numFmtId="178" fontId="10" fillId="0" borderId="0" xfId="4" applyNumberFormat="1" applyFont="1">
      <alignment vertical="center"/>
    </xf>
    <xf numFmtId="0" fontId="23" fillId="0" borderId="0" xfId="4" applyFont="1">
      <alignment vertical="center"/>
    </xf>
    <xf numFmtId="0" fontId="24" fillId="0" borderId="0" xfId="0" applyFont="1" applyAlignment="1">
      <alignment vertical="center"/>
    </xf>
    <xf numFmtId="178" fontId="23" fillId="0" borderId="0" xfId="4" applyNumberFormat="1" applyFont="1">
      <alignment vertical="center"/>
    </xf>
    <xf numFmtId="0" fontId="25" fillId="0" borderId="0" xfId="4" applyFont="1" applyAlignment="1">
      <alignment vertical="center" wrapText="1"/>
    </xf>
    <xf numFmtId="41" fontId="26" fillId="0" borderId="1" xfId="2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1" fontId="4" fillId="2" borderId="1" xfId="2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1" fontId="0" fillId="0" borderId="2" xfId="2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0" fillId="0" borderId="3" xfId="2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1" fontId="0" fillId="0" borderId="4" xfId="2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vertical="center"/>
    </xf>
    <xf numFmtId="41" fontId="4" fillId="2" borderId="2" xfId="2" applyFont="1" applyFill="1" applyBorder="1" applyAlignment="1">
      <alignment horizontal="center" vertical="center" wrapText="1"/>
    </xf>
    <xf numFmtId="41" fontId="13" fillId="0" borderId="2" xfId="3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41" fontId="13" fillId="0" borderId="3" xfId="3" applyFont="1" applyBorder="1" applyAlignment="1">
      <alignment horizontal="center" vertical="center" wrapText="1"/>
    </xf>
    <xf numFmtId="41" fontId="13" fillId="0" borderId="3" xfId="3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41" fontId="13" fillId="0" borderId="4" xfId="3" applyFont="1" applyBorder="1" applyAlignment="1">
      <alignment horizontal="center" vertical="center" wrapText="1"/>
    </xf>
    <xf numFmtId="41" fontId="13" fillId="0" borderId="4" xfId="3" applyFont="1" applyBorder="1" applyAlignment="1">
      <alignment horizontal="center" vertical="center"/>
    </xf>
    <xf numFmtId="41" fontId="13" fillId="0" borderId="2" xfId="3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41" fontId="13" fillId="0" borderId="3" xfId="3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41" fontId="13" fillId="0" borderId="3" xfId="0" applyNumberFormat="1" applyFont="1" applyFill="1" applyBorder="1" applyAlignment="1">
      <alignment horizontal="center" vertical="center"/>
    </xf>
    <xf numFmtId="41" fontId="13" fillId="3" borderId="1" xfId="3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1" fontId="16" fillId="0" borderId="3" xfId="3" applyFont="1" applyBorder="1" applyAlignment="1">
      <alignment horizontal="center" vertical="center"/>
    </xf>
    <xf numFmtId="41" fontId="16" fillId="3" borderId="1" xfId="0" applyNumberFormat="1" applyFont="1" applyFill="1" applyBorder="1" applyAlignment="1">
      <alignment horizontal="center" vertical="center"/>
    </xf>
    <xf numFmtId="41" fontId="4" fillId="3" borderId="1" xfId="3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1" fontId="16" fillId="3" borderId="1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vertical="center" wrapText="1"/>
    </xf>
    <xf numFmtId="0" fontId="27" fillId="3" borderId="1" xfId="0" applyFont="1" applyFill="1" applyBorder="1" applyAlignment="1">
      <alignment horizontal="center" vertical="center"/>
    </xf>
    <xf numFmtId="41" fontId="4" fillId="3" borderId="1" xfId="2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41" fontId="4" fillId="3" borderId="1" xfId="2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" fontId="13" fillId="0" borderId="3" xfId="2" applyNumberFormat="1" applyFont="1" applyBorder="1" applyAlignment="1">
      <alignment horizontal="right" vertical="center"/>
    </xf>
    <xf numFmtId="3" fontId="13" fillId="0" borderId="4" xfId="2" applyNumberFormat="1" applyFont="1" applyBorder="1" applyAlignment="1">
      <alignment horizontal="right" vertical="center"/>
    </xf>
    <xf numFmtId="3" fontId="0" fillId="0" borderId="2" xfId="2" applyNumberFormat="1" applyFont="1" applyBorder="1" applyAlignment="1">
      <alignment horizontal="right" vertical="center"/>
    </xf>
    <xf numFmtId="3" fontId="0" fillId="0" borderId="3" xfId="2" applyNumberFormat="1" applyFont="1" applyBorder="1" applyAlignment="1">
      <alignment horizontal="right" vertical="center"/>
    </xf>
    <xf numFmtId="3" fontId="0" fillId="0" borderId="4" xfId="2" applyNumberFormat="1" applyFont="1" applyBorder="1" applyAlignment="1">
      <alignment horizontal="right" vertical="center"/>
    </xf>
    <xf numFmtId="3" fontId="13" fillId="0" borderId="3" xfId="2" applyNumberFormat="1" applyFont="1" applyFill="1" applyBorder="1" applyAlignment="1">
      <alignment horizontal="right" vertical="center"/>
    </xf>
    <xf numFmtId="0" fontId="28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1" fontId="4" fillId="4" borderId="4" xfId="2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41" fontId="4" fillId="2" borderId="1" xfId="2" applyFont="1" applyFill="1" applyBorder="1" applyAlignment="1">
      <alignment horizontal="center" vertical="center" wrapText="1"/>
    </xf>
    <xf numFmtId="41" fontId="13" fillId="4" borderId="4" xfId="2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41" fontId="0" fillId="0" borderId="2" xfId="3" applyFont="1" applyBorder="1" applyAlignment="1">
      <alignment horizontal="center" vertical="center"/>
    </xf>
    <xf numFmtId="41" fontId="29" fillId="0" borderId="3" xfId="3" applyFont="1" applyBorder="1" applyAlignment="1">
      <alignment horizontal="center" vertical="center" wrapText="1"/>
    </xf>
    <xf numFmtId="41" fontId="29" fillId="0" borderId="3" xfId="3" applyFont="1" applyBorder="1" applyAlignment="1">
      <alignment horizontal="center" vertical="center"/>
    </xf>
    <xf numFmtId="0" fontId="30" fillId="0" borderId="3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41" fontId="32" fillId="0" borderId="3" xfId="3" applyFont="1" applyBorder="1" applyAlignment="1">
      <alignment horizontal="center" vertical="center" wrapText="1"/>
    </xf>
    <xf numFmtId="0" fontId="33" fillId="0" borderId="3" xfId="0" applyFont="1" applyBorder="1" applyAlignment="1">
      <alignment vertical="center" wrapText="1"/>
    </xf>
    <xf numFmtId="41" fontId="28" fillId="0" borderId="3" xfId="3" applyFont="1" applyBorder="1" applyAlignment="1">
      <alignment horizontal="center" vertical="center"/>
    </xf>
    <xf numFmtId="41" fontId="31" fillId="0" borderId="3" xfId="3" applyFont="1" applyBorder="1" applyAlignment="1">
      <alignment horizontal="center" vertical="center"/>
    </xf>
    <xf numFmtId="41" fontId="31" fillId="0" borderId="3" xfId="3" applyFont="1" applyBorder="1" applyAlignment="1">
      <alignment horizontal="right" vertical="center"/>
    </xf>
    <xf numFmtId="41" fontId="31" fillId="0" borderId="4" xfId="3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41" fontId="31" fillId="0" borderId="6" xfId="3" applyFont="1" applyBorder="1" applyAlignment="1">
      <alignment horizontal="center" vertical="center" wrapText="1"/>
    </xf>
    <xf numFmtId="41" fontId="34" fillId="0" borderId="3" xfId="3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1" fontId="13" fillId="0" borderId="9" xfId="0" applyNumberFormat="1" applyFont="1" applyBorder="1" applyAlignment="1">
      <alignment horizontal="center" vertical="center"/>
    </xf>
    <xf numFmtId="177" fontId="29" fillId="0" borderId="9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41" fontId="14" fillId="4" borderId="13" xfId="2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41" fontId="13" fillId="3" borderId="14" xfId="0" applyNumberFormat="1" applyFont="1" applyFill="1" applyBorder="1" applyAlignment="1">
      <alignment horizontal="center" vertical="center"/>
    </xf>
    <xf numFmtId="41" fontId="13" fillId="0" borderId="10" xfId="0" applyNumberFormat="1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41" fontId="13" fillId="0" borderId="9" xfId="0" applyNumberFormat="1" applyFont="1" applyFill="1" applyBorder="1" applyAlignment="1">
      <alignment horizontal="center" vertical="center"/>
    </xf>
    <xf numFmtId="41" fontId="13" fillId="4" borderId="7" xfId="2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3" fillId="4" borderId="8" xfId="0" applyFont="1" applyFill="1" applyBorder="1" applyAlignment="1">
      <alignment horizontal="center" vertical="center"/>
    </xf>
    <xf numFmtId="41" fontId="13" fillId="4" borderId="13" xfId="2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vertical="center"/>
    </xf>
    <xf numFmtId="0" fontId="27" fillId="0" borderId="7" xfId="0" applyFont="1" applyBorder="1" applyAlignment="1">
      <alignment vertical="center" wrapText="1"/>
    </xf>
    <xf numFmtId="41" fontId="13" fillId="0" borderId="16" xfId="0" applyNumberFormat="1" applyFont="1" applyBorder="1" applyAlignment="1">
      <alignment horizontal="center" vertical="center"/>
    </xf>
    <xf numFmtId="41" fontId="0" fillId="0" borderId="9" xfId="0" applyNumberFormat="1" applyFont="1" applyBorder="1" applyAlignment="1">
      <alignment horizontal="center" vertical="center"/>
    </xf>
    <xf numFmtId="41" fontId="4" fillId="4" borderId="13" xfId="2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41" fontId="0" fillId="0" borderId="16" xfId="0" applyNumberFormat="1" applyFont="1" applyBorder="1" applyAlignment="1">
      <alignment horizontal="center" vertical="center"/>
    </xf>
    <xf numFmtId="41" fontId="32" fillId="0" borderId="9" xfId="2" applyFont="1" applyBorder="1" applyAlignment="1">
      <alignment horizontal="right" vertical="center"/>
    </xf>
    <xf numFmtId="0" fontId="0" fillId="2" borderId="17" xfId="0" applyFill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41" fontId="29" fillId="0" borderId="4" xfId="3" applyFont="1" applyBorder="1" applyAlignment="1">
      <alignment horizontal="center" vertical="center" wrapText="1"/>
    </xf>
    <xf numFmtId="0" fontId="29" fillId="0" borderId="4" xfId="0" applyFont="1" applyBorder="1" applyAlignment="1">
      <alignment vertical="center" wrapText="1"/>
    </xf>
    <xf numFmtId="41" fontId="29" fillId="0" borderId="4" xfId="3" applyFont="1" applyBorder="1" applyAlignment="1">
      <alignment horizontal="center" vertical="center"/>
    </xf>
    <xf numFmtId="0" fontId="35" fillId="0" borderId="8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30" fillId="0" borderId="4" xfId="0" applyFont="1" applyBorder="1" applyAlignment="1">
      <alignment vertical="center" wrapText="1"/>
    </xf>
    <xf numFmtId="41" fontId="37" fillId="0" borderId="4" xfId="3" applyFont="1" applyBorder="1" applyAlignment="1">
      <alignment horizontal="center" vertical="center"/>
    </xf>
    <xf numFmtId="3" fontId="37" fillId="0" borderId="4" xfId="2" applyNumberFormat="1" applyFont="1" applyBorder="1" applyAlignment="1">
      <alignment horizontal="right" vertical="center"/>
    </xf>
    <xf numFmtId="41" fontId="38" fillId="0" borderId="4" xfId="3" applyFont="1" applyBorder="1" applyAlignment="1">
      <alignment horizontal="center" vertical="center"/>
    </xf>
    <xf numFmtId="3" fontId="30" fillId="0" borderId="4" xfId="2" applyNumberFormat="1" applyFont="1" applyBorder="1" applyAlignment="1">
      <alignment horizontal="right" vertical="center"/>
    </xf>
    <xf numFmtId="177" fontId="29" fillId="0" borderId="1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 shrinkToFit="1"/>
    </xf>
    <xf numFmtId="41" fontId="2" fillId="0" borderId="19" xfId="3" applyFont="1" applyBorder="1" applyAlignment="1">
      <alignment horizontal="center" vertical="center"/>
    </xf>
    <xf numFmtId="41" fontId="28" fillId="0" borderId="15" xfId="3" applyFont="1" applyBorder="1" applyAlignment="1">
      <alignment horizontal="center" vertical="center"/>
    </xf>
    <xf numFmtId="41" fontId="0" fillId="0" borderId="20" xfId="2" applyFont="1" applyBorder="1" applyAlignment="1">
      <alignment horizontal="center" vertical="center"/>
    </xf>
    <xf numFmtId="41" fontId="0" fillId="0" borderId="15" xfId="2" applyFont="1" applyBorder="1" applyAlignment="1">
      <alignment horizontal="center" vertical="center"/>
    </xf>
    <xf numFmtId="41" fontId="0" fillId="0" borderId="7" xfId="2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1" fontId="4" fillId="3" borderId="1" xfId="2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1" fontId="4" fillId="4" borderId="1" xfId="2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1" fontId="4" fillId="4" borderId="14" xfId="2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177" fontId="0" fillId="0" borderId="2" xfId="2" applyNumberFormat="1" applyFont="1" applyBorder="1" applyAlignment="1">
      <alignment horizontal="right" vertical="center"/>
    </xf>
    <xf numFmtId="177" fontId="0" fillId="0" borderId="3" xfId="2" applyNumberFormat="1" applyFont="1" applyBorder="1" applyAlignment="1">
      <alignment horizontal="right" vertical="center"/>
    </xf>
    <xf numFmtId="177" fontId="0" fillId="0" borderId="4" xfId="2" applyNumberFormat="1" applyFont="1" applyBorder="1" applyAlignment="1">
      <alignment horizontal="right" vertical="center"/>
    </xf>
    <xf numFmtId="41" fontId="13" fillId="3" borderId="1" xfId="3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left" vertical="center" wrapText="1"/>
    </xf>
    <xf numFmtId="41" fontId="31" fillId="0" borderId="9" xfId="0" applyNumberFormat="1" applyFont="1" applyBorder="1" applyAlignment="1">
      <alignment horizontal="right" vertical="center"/>
    </xf>
    <xf numFmtId="41" fontId="31" fillId="0" borderId="10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1" fontId="29" fillId="0" borderId="3" xfId="3" applyFont="1" applyFill="1" applyBorder="1" applyAlignment="1">
      <alignment horizontal="center" vertical="center" wrapText="1"/>
    </xf>
    <xf numFmtId="41" fontId="31" fillId="0" borderId="9" xfId="0" applyNumberFormat="1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3" fillId="0" borderId="18" xfId="0" applyFont="1" applyBorder="1" applyAlignment="1">
      <alignment horizontal="left" vertical="center" wrapText="1" shrinkToFit="1"/>
    </xf>
    <xf numFmtId="3" fontId="13" fillId="0" borderId="2" xfId="2" applyNumberFormat="1" applyFont="1" applyBorder="1" applyAlignment="1">
      <alignment horizontal="right" vertical="center"/>
    </xf>
    <xf numFmtId="0" fontId="27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41" fontId="4" fillId="0" borderId="3" xfId="2" applyFont="1" applyFill="1" applyBorder="1" applyAlignment="1">
      <alignment horizontal="center" vertical="center"/>
    </xf>
    <xf numFmtId="41" fontId="31" fillId="0" borderId="3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41" fontId="13" fillId="0" borderId="20" xfId="3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41" fontId="31" fillId="0" borderId="15" xfId="3" applyFont="1" applyFill="1" applyBorder="1" applyAlignment="1">
      <alignment horizontal="center" vertical="center"/>
    </xf>
    <xf numFmtId="41" fontId="31" fillId="0" borderId="15" xfId="3" applyFont="1" applyBorder="1" applyAlignment="1">
      <alignment horizontal="center" vertical="center"/>
    </xf>
    <xf numFmtId="41" fontId="31" fillId="0" borderId="7" xfId="3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1" fontId="13" fillId="0" borderId="3" xfId="3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77" fontId="37" fillId="0" borderId="10" xfId="0" applyNumberFormat="1" applyFont="1" applyBorder="1" applyAlignment="1">
      <alignment horizontal="right" vertical="center"/>
    </xf>
    <xf numFmtId="41" fontId="22" fillId="0" borderId="0" xfId="4" applyNumberFormat="1">
      <alignment vertical="center"/>
    </xf>
    <xf numFmtId="0" fontId="0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Font="1"/>
    <xf numFmtId="41" fontId="0" fillId="0" borderId="0" xfId="0" applyNumberFormat="1" applyAlignment="1">
      <alignment vertical="center"/>
    </xf>
    <xf numFmtId="0" fontId="39" fillId="0" borderId="22" xfId="4" applyFont="1" applyFill="1" applyBorder="1" applyAlignment="1">
      <alignment horizontal="center" vertical="center" wrapText="1"/>
    </xf>
    <xf numFmtId="0" fontId="39" fillId="0" borderId="22" xfId="4" applyFont="1" applyBorder="1" applyAlignment="1">
      <alignment horizontal="center" vertical="center" wrapText="1"/>
    </xf>
    <xf numFmtId="0" fontId="39" fillId="0" borderId="23" xfId="4" applyFont="1" applyFill="1" applyBorder="1" applyAlignment="1">
      <alignment horizontal="center" vertical="center" wrapText="1"/>
    </xf>
    <xf numFmtId="176" fontId="40" fillId="0" borderId="22" xfId="4" applyNumberFormat="1" applyFont="1" applyBorder="1" applyAlignment="1">
      <alignment horizontal="right" vertical="center" wrapText="1"/>
    </xf>
    <xf numFmtId="176" fontId="40" fillId="0" borderId="24" xfId="4" applyNumberFormat="1" applyFont="1" applyBorder="1" applyAlignment="1">
      <alignment horizontal="right" vertical="center" wrapText="1"/>
    </xf>
    <xf numFmtId="179" fontId="40" fillId="0" borderId="25" xfId="4" applyNumberFormat="1" applyFont="1" applyBorder="1" applyAlignment="1">
      <alignment horizontal="right" vertical="center" wrapText="1"/>
    </xf>
    <xf numFmtId="176" fontId="40" fillId="0" borderId="26" xfId="4" applyNumberFormat="1" applyFont="1" applyBorder="1" applyAlignment="1">
      <alignment horizontal="right" vertical="center" wrapText="1"/>
    </xf>
    <xf numFmtId="179" fontId="40" fillId="0" borderId="27" xfId="4" applyNumberFormat="1" applyFont="1" applyBorder="1" applyAlignment="1">
      <alignment horizontal="right" vertical="center" wrapText="1"/>
    </xf>
    <xf numFmtId="176" fontId="40" fillId="0" borderId="28" xfId="4" applyNumberFormat="1" applyFont="1" applyBorder="1" applyAlignment="1">
      <alignment horizontal="right" vertical="center" wrapText="1"/>
    </xf>
    <xf numFmtId="178" fontId="39" fillId="2" borderId="1" xfId="4" applyNumberFormat="1" applyFont="1" applyFill="1" applyBorder="1" applyAlignment="1">
      <alignment horizontal="center" vertical="center" wrapText="1"/>
    </xf>
    <xf numFmtId="176" fontId="40" fillId="0" borderId="1" xfId="4" applyNumberFormat="1" applyFont="1" applyBorder="1" applyAlignment="1">
      <alignment vertical="center" wrapText="1"/>
    </xf>
    <xf numFmtId="179" fontId="40" fillId="0" borderId="1" xfId="4" applyNumberFormat="1" applyFont="1" applyBorder="1" applyAlignment="1">
      <alignment vertical="center" wrapText="1"/>
    </xf>
    <xf numFmtId="0" fontId="41" fillId="5" borderId="23" xfId="4" applyFont="1" applyFill="1" applyBorder="1" applyAlignment="1">
      <alignment horizontal="center" vertical="center" wrapText="1"/>
    </xf>
    <xf numFmtId="176" fontId="41" fillId="5" borderId="23" xfId="4" applyNumberFormat="1" applyFont="1" applyFill="1" applyBorder="1" applyAlignment="1">
      <alignment horizontal="right" vertical="center" wrapText="1"/>
    </xf>
    <xf numFmtId="176" fontId="41" fillId="5" borderId="23" xfId="4" applyNumberFormat="1" applyFont="1" applyFill="1" applyBorder="1" applyAlignment="1">
      <alignment vertical="center" wrapText="1"/>
    </xf>
    <xf numFmtId="0" fontId="39" fillId="5" borderId="22" xfId="4" applyFont="1" applyFill="1" applyBorder="1" applyAlignment="1">
      <alignment horizontal="center" vertical="center" wrapText="1"/>
    </xf>
    <xf numFmtId="176" fontId="39" fillId="5" borderId="22" xfId="4" applyNumberFormat="1" applyFont="1" applyFill="1" applyBorder="1" applyAlignment="1">
      <alignment horizontal="right" vertical="center" wrapText="1"/>
    </xf>
    <xf numFmtId="0" fontId="39" fillId="6" borderId="29" xfId="4" applyFont="1" applyFill="1" applyBorder="1" applyAlignment="1">
      <alignment horizontal="center" vertical="center" wrapText="1"/>
    </xf>
    <xf numFmtId="0" fontId="39" fillId="6" borderId="22" xfId="4" applyFont="1" applyFill="1" applyBorder="1" applyAlignment="1">
      <alignment horizontal="center" vertical="center" wrapText="1"/>
    </xf>
    <xf numFmtId="176" fontId="40" fillId="6" borderId="22" xfId="4" applyNumberFormat="1" applyFont="1" applyFill="1" applyBorder="1" applyAlignment="1">
      <alignment horizontal="right" vertical="center" wrapText="1"/>
    </xf>
    <xf numFmtId="176" fontId="40" fillId="6" borderId="24" xfId="4" applyNumberFormat="1" applyFont="1" applyFill="1" applyBorder="1" applyAlignment="1">
      <alignment horizontal="right" vertical="center" wrapText="1"/>
    </xf>
    <xf numFmtId="176" fontId="40" fillId="6" borderId="3" xfId="4" applyNumberFormat="1" applyFont="1" applyFill="1" applyBorder="1" applyAlignment="1">
      <alignment vertical="center" wrapText="1"/>
    </xf>
    <xf numFmtId="176" fontId="40" fillId="6" borderId="25" xfId="4" applyNumberFormat="1" applyFont="1" applyFill="1" applyBorder="1" applyAlignment="1">
      <alignment vertical="center" wrapText="1"/>
    </xf>
    <xf numFmtId="176" fontId="40" fillId="6" borderId="30" xfId="4" applyNumberFormat="1" applyFont="1" applyFill="1" applyBorder="1" applyAlignment="1">
      <alignment vertical="center" wrapText="1"/>
    </xf>
    <xf numFmtId="0" fontId="39" fillId="6" borderId="23" xfId="4" applyFont="1" applyFill="1" applyBorder="1" applyAlignment="1">
      <alignment horizontal="center" vertical="center" wrapText="1"/>
    </xf>
    <xf numFmtId="179" fontId="40" fillId="6" borderId="22" xfId="4" applyNumberFormat="1" applyFont="1" applyFill="1" applyBorder="1" applyAlignment="1">
      <alignment horizontal="right" vertical="center" wrapText="1"/>
    </xf>
    <xf numFmtId="179" fontId="40" fillId="6" borderId="30" xfId="4" applyNumberFormat="1" applyFont="1" applyFill="1" applyBorder="1" applyAlignment="1">
      <alignment vertical="center" wrapText="1"/>
    </xf>
    <xf numFmtId="41" fontId="6" fillId="6" borderId="1" xfId="2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41" fontId="0" fillId="0" borderId="0" xfId="2" applyFont="1" applyAlignment="1">
      <alignment horizontal="center"/>
    </xf>
    <xf numFmtId="0" fontId="0" fillId="0" borderId="5" xfId="0" applyFont="1" applyBorder="1" applyAlignment="1">
      <alignment vertical="center"/>
    </xf>
    <xf numFmtId="41" fontId="43" fillId="2" borderId="1" xfId="2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1" fontId="43" fillId="2" borderId="1" xfId="2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0" fontId="43" fillId="0" borderId="0" xfId="0" applyFont="1"/>
    <xf numFmtId="41" fontId="43" fillId="0" borderId="1" xfId="3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shrinkToFit="1"/>
    </xf>
    <xf numFmtId="41" fontId="43" fillId="0" borderId="1" xfId="2" applyFont="1" applyFill="1" applyBorder="1" applyAlignment="1">
      <alignment horizontal="center" vertical="center"/>
    </xf>
    <xf numFmtId="3" fontId="43" fillId="0" borderId="1" xfId="3" applyNumberFormat="1" applyFont="1" applyFill="1" applyBorder="1" applyAlignment="1">
      <alignment horizontal="right" vertical="center"/>
    </xf>
    <xf numFmtId="0" fontId="43" fillId="0" borderId="1" xfId="0" applyFont="1" applyFill="1" applyBorder="1" applyAlignment="1">
      <alignment horizontal="center" vertical="center"/>
    </xf>
    <xf numFmtId="41" fontId="43" fillId="0" borderId="1" xfId="3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41" fontId="43" fillId="0" borderId="1" xfId="3" applyFont="1" applyFill="1" applyBorder="1" applyAlignment="1">
      <alignment horizontal="center" vertical="center"/>
    </xf>
    <xf numFmtId="41" fontId="43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 shrinkToFit="1"/>
    </xf>
    <xf numFmtId="0" fontId="47" fillId="0" borderId="0" xfId="4" applyFont="1">
      <alignment vertical="center"/>
    </xf>
    <xf numFmtId="0" fontId="48" fillId="0" borderId="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41" fontId="43" fillId="2" borderId="1" xfId="2" applyFont="1" applyFill="1" applyBorder="1" applyAlignment="1">
      <alignment horizontal="center" vertical="center" wrapText="1"/>
    </xf>
    <xf numFmtId="41" fontId="43" fillId="2" borderId="1" xfId="2" applyFont="1" applyFill="1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center" wrapText="1" shrinkToFit="1"/>
    </xf>
    <xf numFmtId="0" fontId="49" fillId="7" borderId="1" xfId="0" applyFont="1" applyFill="1" applyBorder="1" applyAlignment="1">
      <alignment horizontal="center" vertical="center"/>
    </xf>
    <xf numFmtId="41" fontId="43" fillId="7" borderId="1" xfId="3" applyFont="1" applyFill="1" applyBorder="1" applyAlignment="1">
      <alignment horizontal="center" vertical="center" wrapText="1"/>
    </xf>
    <xf numFmtId="0" fontId="43" fillId="7" borderId="1" xfId="0" applyFont="1" applyFill="1" applyBorder="1" applyAlignment="1">
      <alignment horizontal="center" vertical="center"/>
    </xf>
    <xf numFmtId="41" fontId="43" fillId="7" borderId="1" xfId="2" applyFont="1" applyFill="1" applyBorder="1" applyAlignment="1">
      <alignment horizontal="center" vertical="center"/>
    </xf>
    <xf numFmtId="3" fontId="43" fillId="7" borderId="1" xfId="3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0" fillId="7" borderId="1" xfId="0" applyFont="1" applyFill="1" applyBorder="1" applyAlignment="1">
      <alignment horizontal="center" vertical="center"/>
    </xf>
    <xf numFmtId="41" fontId="43" fillId="7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43" fillId="8" borderId="1" xfId="0" applyFont="1" applyFill="1" applyBorder="1" applyAlignment="1">
      <alignment horizontal="center" vertical="center" wrapText="1" shrinkToFit="1"/>
    </xf>
    <xf numFmtId="0" fontId="51" fillId="8" borderId="1" xfId="0" applyFont="1" applyFill="1" applyBorder="1" applyAlignment="1">
      <alignment horizontal="center" vertical="center" wrapText="1"/>
    </xf>
    <xf numFmtId="41" fontId="43" fillId="8" borderId="1" xfId="3" applyFont="1" applyFill="1" applyBorder="1" applyAlignment="1">
      <alignment horizontal="center" vertical="center"/>
    </xf>
    <xf numFmtId="0" fontId="43" fillId="8" borderId="1" xfId="0" applyFont="1" applyFill="1" applyBorder="1" applyAlignment="1">
      <alignment horizontal="center" vertical="center"/>
    </xf>
    <xf numFmtId="41" fontId="43" fillId="8" borderId="1" xfId="0" applyNumberFormat="1" applyFont="1" applyFill="1" applyBorder="1" applyAlignment="1">
      <alignment horizontal="center" vertical="center"/>
    </xf>
    <xf numFmtId="41" fontId="43" fillId="8" borderId="1" xfId="2" applyFont="1" applyFill="1" applyBorder="1" applyAlignment="1">
      <alignment horizontal="center" vertical="center"/>
    </xf>
    <xf numFmtId="3" fontId="43" fillId="8" borderId="1" xfId="3" applyNumberFormat="1" applyFont="1" applyFill="1" applyBorder="1" applyAlignment="1">
      <alignment horizontal="right" vertical="center"/>
    </xf>
    <xf numFmtId="0" fontId="50" fillId="8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7" fillId="0" borderId="17" xfId="2" applyNumberFormat="1" applyFont="1" applyBorder="1" applyAlignment="1">
      <alignment horizontal="center" vertical="center"/>
    </xf>
    <xf numFmtId="176" fontId="7" fillId="0" borderId="12" xfId="2" applyNumberFormat="1" applyFont="1" applyBorder="1" applyAlignment="1">
      <alignment horizontal="center" vertical="center" wrapText="1"/>
    </xf>
    <xf numFmtId="176" fontId="7" fillId="8" borderId="4" xfId="2" applyNumberFormat="1" applyFont="1" applyFill="1" applyBorder="1" applyAlignment="1">
      <alignment vertical="center" shrinkToFit="1"/>
    </xf>
    <xf numFmtId="176" fontId="7" fillId="8" borderId="7" xfId="2" applyNumberFormat="1" applyFont="1" applyFill="1" applyBorder="1" applyAlignment="1">
      <alignment vertical="center" shrinkToFit="1"/>
    </xf>
    <xf numFmtId="176" fontId="52" fillId="8" borderId="13" xfId="2" applyNumberFormat="1" applyFont="1" applyFill="1" applyBorder="1" applyAlignment="1">
      <alignment horizontal="right" vertical="center" shrinkToFit="1"/>
    </xf>
    <xf numFmtId="176" fontId="53" fillId="8" borderId="8" xfId="2" applyNumberFormat="1" applyFont="1" applyFill="1" applyBorder="1" applyAlignment="1">
      <alignment horizontal="right" vertical="center" shrinkToFit="1"/>
    </xf>
    <xf numFmtId="176" fontId="54" fillId="8" borderId="4" xfId="2" applyNumberFormat="1" applyFont="1" applyFill="1" applyBorder="1" applyAlignment="1">
      <alignment horizontal="right" vertical="center" shrinkToFit="1"/>
    </xf>
    <xf numFmtId="176" fontId="8" fillId="5" borderId="1" xfId="2" applyNumberFormat="1" applyFont="1" applyFill="1" applyBorder="1" applyAlignment="1">
      <alignment vertical="center"/>
    </xf>
    <xf numFmtId="176" fontId="6" fillId="5" borderId="1" xfId="2" applyNumberFormat="1" applyFont="1" applyFill="1" applyBorder="1" applyAlignment="1">
      <alignment vertical="center" shrinkToFit="1"/>
    </xf>
    <xf numFmtId="176" fontId="6" fillId="5" borderId="11" xfId="2" applyNumberFormat="1" applyFont="1" applyFill="1" applyBorder="1" applyAlignment="1">
      <alignment vertical="center" shrinkToFit="1"/>
    </xf>
    <xf numFmtId="176" fontId="52" fillId="5" borderId="14" xfId="2" applyNumberFormat="1" applyFont="1" applyFill="1" applyBorder="1" applyAlignment="1">
      <alignment horizontal="right" vertical="center" shrinkToFit="1"/>
    </xf>
    <xf numFmtId="176" fontId="53" fillId="5" borderId="12" xfId="2" applyNumberFormat="1" applyFont="1" applyFill="1" applyBorder="1" applyAlignment="1">
      <alignment horizontal="right" vertical="center" shrinkToFit="1"/>
    </xf>
    <xf numFmtId="176" fontId="54" fillId="5" borderId="1" xfId="2" applyNumberFormat="1" applyFont="1" applyFill="1" applyBorder="1" applyAlignment="1">
      <alignment horizontal="right" vertical="center" shrinkToFit="1"/>
    </xf>
    <xf numFmtId="176" fontId="6" fillId="6" borderId="1" xfId="2" applyNumberFormat="1" applyFont="1" applyFill="1" applyBorder="1" applyAlignment="1">
      <alignment vertical="center" shrinkToFit="1"/>
    </xf>
    <xf numFmtId="176" fontId="6" fillId="6" borderId="11" xfId="2" applyNumberFormat="1" applyFont="1" applyFill="1" applyBorder="1" applyAlignment="1">
      <alignment vertical="center" shrinkToFit="1"/>
    </xf>
    <xf numFmtId="176" fontId="52" fillId="6" borderId="14" xfId="2" applyNumberFormat="1" applyFont="1" applyFill="1" applyBorder="1" applyAlignment="1">
      <alignment horizontal="right" vertical="center" shrinkToFit="1"/>
    </xf>
    <xf numFmtId="176" fontId="53" fillId="6" borderId="12" xfId="2" applyNumberFormat="1" applyFont="1" applyFill="1" applyBorder="1" applyAlignment="1">
      <alignment horizontal="right" vertical="center" shrinkToFit="1"/>
    </xf>
    <xf numFmtId="176" fontId="54" fillId="6" borderId="1" xfId="2" applyNumberFormat="1" applyFont="1" applyFill="1" applyBorder="1" applyAlignment="1">
      <alignment horizontal="right" vertical="center" shrinkToFit="1"/>
    </xf>
    <xf numFmtId="176" fontId="6" fillId="0" borderId="1" xfId="2" applyNumberFormat="1" applyFont="1" applyBorder="1" applyAlignment="1">
      <alignment vertical="center" shrinkToFit="1"/>
    </xf>
    <xf numFmtId="176" fontId="6" fillId="0" borderId="11" xfId="2" applyNumberFormat="1" applyFont="1" applyBorder="1" applyAlignment="1">
      <alignment vertical="center" shrinkToFit="1"/>
    </xf>
    <xf numFmtId="176" fontId="52" fillId="0" borderId="14" xfId="2" applyNumberFormat="1" applyFont="1" applyBorder="1" applyAlignment="1">
      <alignment horizontal="right" vertical="center" shrinkToFit="1"/>
    </xf>
    <xf numFmtId="176" fontId="53" fillId="0" borderId="12" xfId="2" applyNumberFormat="1" applyFont="1" applyBorder="1" applyAlignment="1">
      <alignment horizontal="right" vertical="center" shrinkToFit="1"/>
    </xf>
    <xf numFmtId="176" fontId="54" fillId="0" borderId="1" xfId="2" applyNumberFormat="1" applyFont="1" applyBorder="1" applyAlignment="1">
      <alignment horizontal="right" vertical="center" shrinkToFit="1"/>
    </xf>
    <xf numFmtId="176" fontId="26" fillId="0" borderId="1" xfId="2" applyNumberFormat="1" applyFont="1" applyBorder="1" applyAlignment="1">
      <alignment vertical="center" shrinkToFit="1"/>
    </xf>
    <xf numFmtId="41" fontId="43" fillId="7" borderId="1" xfId="3" applyFont="1" applyFill="1" applyBorder="1" applyAlignment="1">
      <alignment horizontal="center" vertical="center"/>
    </xf>
    <xf numFmtId="41" fontId="42" fillId="0" borderId="1" xfId="3" applyFont="1" applyFill="1" applyBorder="1" applyAlignment="1">
      <alignment horizontal="left" vertical="center" wrapText="1"/>
    </xf>
    <xf numFmtId="41" fontId="44" fillId="0" borderId="1" xfId="3" applyFont="1" applyFill="1" applyBorder="1" applyAlignment="1">
      <alignment horizontal="center" vertical="center"/>
    </xf>
    <xf numFmtId="41" fontId="55" fillId="0" borderId="1" xfId="3" applyFont="1" applyFill="1" applyBorder="1" applyAlignment="1">
      <alignment horizontal="center" vertical="center" wrapText="1"/>
    </xf>
    <xf numFmtId="41" fontId="56" fillId="0" borderId="1" xfId="3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shrinkToFit="1"/>
    </xf>
    <xf numFmtId="41" fontId="43" fillId="0" borderId="1" xfId="3" applyFont="1" applyFill="1" applyBorder="1" applyAlignment="1">
      <alignment horizontal="center" vertical="center" wrapText="1" shrinkToFit="1"/>
    </xf>
    <xf numFmtId="41" fontId="43" fillId="0" borderId="1" xfId="3" applyFont="1" applyFill="1" applyBorder="1" applyAlignment="1">
      <alignment horizontal="center" vertical="center" shrinkToFit="1"/>
    </xf>
    <xf numFmtId="41" fontId="43" fillId="0" borderId="1" xfId="3" applyFont="1" applyFill="1" applyBorder="1" applyAlignment="1">
      <alignment horizontal="left" vertical="center" wrapText="1"/>
    </xf>
    <xf numFmtId="3" fontId="43" fillId="0" borderId="1" xfId="3" applyNumberFormat="1" applyFont="1" applyFill="1" applyBorder="1" applyAlignment="1">
      <alignment horizontal="right" vertical="center" shrinkToFit="1"/>
    </xf>
    <xf numFmtId="41" fontId="44" fillId="0" borderId="1" xfId="3" applyFont="1" applyFill="1" applyBorder="1" applyAlignment="1">
      <alignment horizontal="center" vertical="center" shrinkToFit="1"/>
    </xf>
    <xf numFmtId="0" fontId="43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center" vertical="center"/>
    </xf>
    <xf numFmtId="41" fontId="43" fillId="2" borderId="1" xfId="3" applyFont="1" applyFill="1" applyBorder="1" applyAlignment="1">
      <alignment horizontal="center" vertical="center"/>
    </xf>
    <xf numFmtId="41" fontId="43" fillId="2" borderId="1" xfId="3" applyFont="1" applyFill="1" applyBorder="1" applyAlignment="1">
      <alignment horizontal="center" vertical="center" wrapText="1"/>
    </xf>
    <xf numFmtId="41" fontId="6" fillId="0" borderId="1" xfId="3" applyFont="1" applyFill="1" applyBorder="1" applyAlignment="1">
      <alignment horizontal="center" vertical="center" wrapText="1" shrinkToFit="1"/>
    </xf>
    <xf numFmtId="0" fontId="56" fillId="0" borderId="1" xfId="0" applyFont="1" applyFill="1" applyBorder="1" applyAlignment="1">
      <alignment horizontal="left" vertical="center" wrapText="1"/>
    </xf>
    <xf numFmtId="176" fontId="39" fillId="5" borderId="22" xfId="4" applyNumberFormat="1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center" vertical="center" wrapText="1" shrinkToFit="1"/>
    </xf>
    <xf numFmtId="41" fontId="59" fillId="0" borderId="1" xfId="3" applyFont="1" applyFill="1" applyBorder="1" applyAlignment="1">
      <alignment horizontal="center" vertical="center" wrapText="1"/>
    </xf>
    <xf numFmtId="41" fontId="58" fillId="0" borderId="1" xfId="3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shrinkToFit="1"/>
    </xf>
    <xf numFmtId="0" fontId="58" fillId="0" borderId="1" xfId="0" applyFont="1" applyFill="1" applyBorder="1" applyAlignment="1">
      <alignment horizontal="left" vertical="center" shrinkToFit="1"/>
    </xf>
    <xf numFmtId="0" fontId="43" fillId="0" borderId="1" xfId="0" applyFont="1" applyFill="1" applyBorder="1" applyAlignment="1">
      <alignment horizontal="left" vertical="center" shrinkToFit="1"/>
    </xf>
    <xf numFmtId="176" fontId="41" fillId="4" borderId="23" xfId="4" applyNumberFormat="1" applyFont="1" applyFill="1" applyBorder="1" applyAlignment="1">
      <alignment horizontal="right" vertical="center" wrapText="1"/>
    </xf>
    <xf numFmtId="176" fontId="41" fillId="0" borderId="23" xfId="4" applyNumberFormat="1" applyFont="1" applyFill="1" applyBorder="1" applyAlignment="1">
      <alignment horizontal="right" vertical="center" wrapText="1"/>
    </xf>
    <xf numFmtId="176" fontId="39" fillId="0" borderId="22" xfId="4" applyNumberFormat="1" applyFont="1" applyFill="1" applyBorder="1" applyAlignment="1">
      <alignment horizontal="right" vertical="center" wrapText="1"/>
    </xf>
    <xf numFmtId="0" fontId="43" fillId="2" borderId="1" xfId="0" applyFont="1" applyFill="1" applyBorder="1" applyAlignment="1">
      <alignment horizontal="center" vertical="center"/>
    </xf>
    <xf numFmtId="41" fontId="43" fillId="2" borderId="1" xfId="3" applyFont="1" applyFill="1" applyBorder="1" applyAlignment="1">
      <alignment horizontal="center" vertical="center" wrapText="1"/>
    </xf>
    <xf numFmtId="41" fontId="43" fillId="2" borderId="1" xfId="3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41" fontId="43" fillId="2" borderId="1" xfId="2" applyFont="1" applyFill="1" applyBorder="1" applyAlignment="1">
      <alignment horizontal="center" vertical="center" wrapText="1"/>
    </xf>
    <xf numFmtId="41" fontId="43" fillId="2" borderId="1" xfId="2" applyFont="1" applyFill="1" applyBorder="1" applyAlignment="1">
      <alignment horizontal="center" vertical="center"/>
    </xf>
    <xf numFmtId="179" fontId="40" fillId="0" borderId="31" xfId="4" applyNumberFormat="1" applyFont="1" applyBorder="1" applyAlignment="1">
      <alignment horizontal="right" vertical="center" wrapText="1"/>
    </xf>
    <xf numFmtId="0" fontId="43" fillId="2" borderId="1" xfId="0" applyFont="1" applyFill="1" applyBorder="1" applyAlignment="1">
      <alignment horizontal="center" vertical="center"/>
    </xf>
    <xf numFmtId="41" fontId="43" fillId="2" borderId="1" xfId="2" applyFont="1" applyFill="1" applyBorder="1" applyAlignment="1">
      <alignment horizontal="center" vertical="center" wrapText="1"/>
    </xf>
    <xf numFmtId="41" fontId="43" fillId="2" borderId="1" xfId="2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41" fontId="0" fillId="0" borderId="0" xfId="3" applyFont="1"/>
    <xf numFmtId="41" fontId="60" fillId="0" borderId="1" xfId="3" applyFont="1" applyFill="1" applyBorder="1" applyAlignment="1">
      <alignment horizontal="left" vertical="center" wrapText="1"/>
    </xf>
    <xf numFmtId="41" fontId="44" fillId="0" borderId="1" xfId="3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3" fontId="62" fillId="0" borderId="39" xfId="0" applyNumberFormat="1" applyFont="1" applyBorder="1" applyAlignment="1">
      <alignment horizontal="right" vertical="center" wrapText="1"/>
    </xf>
    <xf numFmtId="3" fontId="62" fillId="0" borderId="40" xfId="0" applyNumberFormat="1" applyFont="1" applyBorder="1" applyAlignment="1">
      <alignment horizontal="right" vertical="center" wrapText="1"/>
    </xf>
    <xf numFmtId="0" fontId="43" fillId="9" borderId="1" xfId="0" applyFont="1" applyFill="1" applyBorder="1" applyAlignment="1">
      <alignment horizontal="center" vertical="center" shrinkToFit="1"/>
    </xf>
    <xf numFmtId="41" fontId="43" fillId="9" borderId="1" xfId="3" applyFont="1" applyFill="1" applyBorder="1" applyAlignment="1">
      <alignment horizontal="center" vertical="center" wrapText="1" shrinkToFit="1"/>
    </xf>
    <xf numFmtId="41" fontId="43" fillId="9" borderId="1" xfId="3" applyFont="1" applyFill="1" applyBorder="1" applyAlignment="1">
      <alignment horizontal="center" vertical="center" shrinkToFit="1"/>
    </xf>
    <xf numFmtId="41" fontId="43" fillId="9" borderId="1" xfId="3" applyFont="1" applyFill="1" applyBorder="1" applyAlignment="1">
      <alignment horizontal="left" vertical="center" wrapText="1"/>
    </xf>
    <xf numFmtId="3" fontId="43" fillId="9" borderId="1" xfId="3" applyNumberFormat="1" applyFont="1" applyFill="1" applyBorder="1" applyAlignment="1">
      <alignment horizontal="right" vertical="center" shrinkToFit="1"/>
    </xf>
    <xf numFmtId="41" fontId="50" fillId="9" borderId="1" xfId="3" applyFont="1" applyFill="1" applyBorder="1" applyAlignment="1">
      <alignment horizontal="center" vertical="center" shrinkToFit="1"/>
    </xf>
    <xf numFmtId="0" fontId="44" fillId="9" borderId="1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10" fontId="6" fillId="8" borderId="42" xfId="1" applyNumberFormat="1" applyFont="1" applyFill="1" applyBorder="1" applyAlignment="1">
      <alignment horizontal="right" vertical="center" shrinkToFit="1"/>
    </xf>
    <xf numFmtId="10" fontId="6" fillId="5" borderId="43" xfId="1" applyNumberFormat="1" applyFont="1" applyFill="1" applyBorder="1" applyAlignment="1">
      <alignment horizontal="right" vertical="center" shrinkToFit="1"/>
    </xf>
    <xf numFmtId="10" fontId="6" fillId="6" borderId="43" xfId="1" applyNumberFormat="1" applyFont="1" applyFill="1" applyBorder="1" applyAlignment="1">
      <alignment horizontal="right" vertical="center" shrinkToFit="1"/>
    </xf>
    <xf numFmtId="10" fontId="6" fillId="0" borderId="43" xfId="1" applyNumberFormat="1" applyFont="1" applyFill="1" applyBorder="1" applyAlignment="1">
      <alignment horizontal="right" vertical="center" shrinkToFit="1"/>
    </xf>
    <xf numFmtId="0" fontId="24" fillId="0" borderId="41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3" fontId="62" fillId="0" borderId="46" xfId="0" applyNumberFormat="1" applyFont="1" applyBorder="1" applyAlignment="1">
      <alignment horizontal="right" vertical="center" wrapText="1"/>
    </xf>
    <xf numFmtId="176" fontId="0" fillId="0" borderId="45" xfId="0" applyNumberFormat="1" applyBorder="1" applyAlignment="1">
      <alignment vertical="center"/>
    </xf>
    <xf numFmtId="176" fontId="54" fillId="0" borderId="45" xfId="2" applyNumberFormat="1" applyFont="1" applyBorder="1" applyAlignment="1">
      <alignment horizontal="right" vertical="center" shrinkToFit="1"/>
    </xf>
    <xf numFmtId="10" fontId="6" fillId="0" borderId="47" xfId="1" applyNumberFormat="1" applyFont="1" applyFill="1" applyBorder="1" applyAlignment="1">
      <alignment horizontal="right" vertical="center" shrinkToFit="1"/>
    </xf>
    <xf numFmtId="176" fontId="26" fillId="0" borderId="11" xfId="2" applyNumberFormat="1" applyFont="1" applyBorder="1" applyAlignment="1">
      <alignment vertical="center" shrinkToFit="1"/>
    </xf>
    <xf numFmtId="176" fontId="6" fillId="0" borderId="48" xfId="2" applyNumberFormat="1" applyFont="1" applyBorder="1" applyAlignment="1">
      <alignment vertical="center" shrinkToFit="1"/>
    </xf>
    <xf numFmtId="176" fontId="52" fillId="0" borderId="12" xfId="2" applyNumberFormat="1" applyFont="1" applyBorder="1" applyAlignment="1">
      <alignment horizontal="right" vertical="center" shrinkToFit="1"/>
    </xf>
    <xf numFmtId="176" fontId="0" fillId="0" borderId="49" xfId="0" applyNumberFormat="1" applyBorder="1" applyAlignment="1">
      <alignment vertical="center"/>
    </xf>
    <xf numFmtId="176" fontId="52" fillId="0" borderId="32" xfId="0" applyNumberFormat="1" applyFont="1" applyBorder="1" applyAlignment="1">
      <alignment vertical="center"/>
    </xf>
    <xf numFmtId="0" fontId="43" fillId="2" borderId="1" xfId="0" applyFont="1" applyFill="1" applyBorder="1" applyAlignment="1">
      <alignment horizontal="center" vertical="center"/>
    </xf>
    <xf numFmtId="41" fontId="43" fillId="2" borderId="1" xfId="3" applyFont="1" applyFill="1" applyBorder="1" applyAlignment="1">
      <alignment horizontal="center" vertical="center" wrapText="1"/>
    </xf>
    <xf numFmtId="41" fontId="43" fillId="2" borderId="1" xfId="3" applyFont="1" applyFill="1" applyBorder="1" applyAlignment="1">
      <alignment horizontal="center" vertical="center"/>
    </xf>
    <xf numFmtId="41" fontId="58" fillId="0" borderId="1" xfId="3" applyFont="1" applyFill="1" applyBorder="1" applyAlignment="1">
      <alignment horizontal="center" vertical="center"/>
    </xf>
    <xf numFmtId="41" fontId="0" fillId="0" borderId="0" xfId="3" applyFont="1" applyAlignment="1">
      <alignment horizontal="center"/>
    </xf>
    <xf numFmtId="176" fontId="64" fillId="0" borderId="22" xfId="4" applyNumberFormat="1" applyFont="1" applyBorder="1" applyAlignment="1">
      <alignment horizontal="right" vertical="center" wrapText="1"/>
    </xf>
    <xf numFmtId="179" fontId="64" fillId="0" borderId="25" xfId="4" applyNumberFormat="1" applyFont="1" applyBorder="1" applyAlignment="1">
      <alignment horizontal="right" vertical="center" wrapText="1"/>
    </xf>
    <xf numFmtId="179" fontId="64" fillId="0" borderId="27" xfId="4" applyNumberFormat="1" applyFont="1" applyBorder="1" applyAlignment="1">
      <alignment horizontal="right" vertical="center" wrapText="1"/>
    </xf>
    <xf numFmtId="179" fontId="65" fillId="0" borderId="25" xfId="4" applyNumberFormat="1" applyFont="1" applyBorder="1" applyAlignment="1">
      <alignment horizontal="right" vertical="center" wrapText="1"/>
    </xf>
    <xf numFmtId="176" fontId="65" fillId="6" borderId="22" xfId="4" applyNumberFormat="1" applyFont="1" applyFill="1" applyBorder="1" applyAlignment="1">
      <alignment horizontal="right" vertical="center" wrapText="1"/>
    </xf>
    <xf numFmtId="0" fontId="58" fillId="0" borderId="1" xfId="0" applyFont="1" applyFill="1" applyBorder="1" applyAlignment="1">
      <alignment horizontal="center" vertical="center" shrinkToFit="1"/>
    </xf>
    <xf numFmtId="41" fontId="59" fillId="0" borderId="1" xfId="3" applyFont="1" applyFill="1" applyBorder="1" applyAlignment="1">
      <alignment horizontal="center" vertical="center" shrinkToFit="1"/>
    </xf>
    <xf numFmtId="41" fontId="58" fillId="0" borderId="1" xfId="3" applyFont="1" applyFill="1" applyBorder="1" applyAlignment="1">
      <alignment vertical="center" shrinkToFit="1"/>
    </xf>
    <xf numFmtId="41" fontId="58" fillId="0" borderId="1" xfId="2" applyFont="1" applyFill="1" applyBorder="1" applyAlignment="1">
      <alignment horizontal="center" vertical="center" shrinkToFit="1"/>
    </xf>
    <xf numFmtId="41" fontId="42" fillId="0" borderId="1" xfId="2" applyFont="1" applyFill="1" applyBorder="1" applyAlignment="1">
      <alignment horizontal="left" vertical="center" shrinkToFit="1"/>
    </xf>
    <xf numFmtId="41" fontId="43" fillId="0" borderId="1" xfId="2" applyFont="1" applyFill="1" applyBorder="1" applyAlignment="1">
      <alignment horizontal="center" vertical="center" shrinkToFit="1"/>
    </xf>
    <xf numFmtId="0" fontId="51" fillId="0" borderId="1" xfId="0" applyFont="1" applyFill="1" applyBorder="1" applyAlignment="1">
      <alignment horizontal="center" vertical="center" shrinkToFit="1"/>
    </xf>
    <xf numFmtId="41" fontId="43" fillId="0" borderId="1" xfId="0" applyNumberFormat="1" applyFont="1" applyFill="1" applyBorder="1" applyAlignment="1">
      <alignment horizontal="center" vertical="center" shrinkToFit="1"/>
    </xf>
    <xf numFmtId="0" fontId="45" fillId="0" borderId="1" xfId="0" applyFont="1" applyFill="1" applyBorder="1" applyAlignment="1">
      <alignment horizontal="left" vertical="center" shrinkToFit="1"/>
    </xf>
    <xf numFmtId="0" fontId="56" fillId="0" borderId="1" xfId="0" applyFont="1" applyFill="1" applyBorder="1" applyAlignment="1">
      <alignment horizontal="center" vertical="center" wrapText="1" shrinkToFit="1"/>
    </xf>
    <xf numFmtId="0" fontId="66" fillId="0" borderId="1" xfId="0" applyFont="1" applyFill="1" applyBorder="1" applyAlignment="1">
      <alignment horizontal="center" vertical="center" shrinkToFit="1"/>
    </xf>
    <xf numFmtId="41" fontId="56" fillId="0" borderId="1" xfId="3" applyFont="1" applyFill="1" applyBorder="1" applyAlignment="1">
      <alignment horizontal="center" vertical="center" shrinkToFit="1"/>
    </xf>
    <xf numFmtId="41" fontId="56" fillId="0" borderId="1" xfId="3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41" fontId="56" fillId="0" borderId="1" xfId="0" applyNumberFormat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left" vertical="center" shrinkToFit="1"/>
    </xf>
    <xf numFmtId="0" fontId="57" fillId="0" borderId="1" xfId="0" applyFont="1" applyFill="1" applyBorder="1" applyAlignment="1">
      <alignment horizontal="center" vertical="center" shrinkToFit="1"/>
    </xf>
    <xf numFmtId="41" fontId="56" fillId="0" borderId="1" xfId="2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 shrinkToFit="1"/>
    </xf>
    <xf numFmtId="41" fontId="45" fillId="0" borderId="1" xfId="3" applyFont="1" applyFill="1" applyBorder="1" applyAlignment="1">
      <alignment horizontal="center" vertical="center" wrapText="1" shrinkToFit="1"/>
    </xf>
    <xf numFmtId="41" fontId="45" fillId="0" borderId="1" xfId="3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shrinkToFit="1"/>
    </xf>
    <xf numFmtId="0" fontId="64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/>
    </xf>
    <xf numFmtId="41" fontId="7" fillId="0" borderId="43" xfId="2" applyFont="1" applyBorder="1" applyAlignment="1">
      <alignment horizontal="center" vertical="center" wrapText="1"/>
    </xf>
    <xf numFmtId="41" fontId="7" fillId="0" borderId="1" xfId="2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 wrapText="1"/>
    </xf>
    <xf numFmtId="176" fontId="7" fillId="0" borderId="4" xfId="2" applyNumberFormat="1" applyFont="1" applyBorder="1" applyAlignment="1">
      <alignment horizontal="center" vertical="center" wrapText="1"/>
    </xf>
    <xf numFmtId="176" fontId="7" fillId="0" borderId="11" xfId="2" applyNumberFormat="1" applyFont="1" applyBorder="1" applyAlignment="1">
      <alignment horizontal="center" vertical="center" wrapText="1"/>
    </xf>
    <xf numFmtId="0" fontId="58" fillId="0" borderId="5" xfId="0" applyFont="1" applyBorder="1" applyAlignment="1">
      <alignment horizontal="right" vertical="center"/>
    </xf>
    <xf numFmtId="0" fontId="58" fillId="0" borderId="53" xfId="0" applyFont="1" applyBorder="1" applyAlignment="1">
      <alignment horizontal="right" vertical="center"/>
    </xf>
    <xf numFmtId="41" fontId="6" fillId="0" borderId="2" xfId="2" applyFont="1" applyBorder="1" applyAlignment="1">
      <alignment horizontal="center" vertical="center" wrapText="1"/>
    </xf>
    <xf numFmtId="41" fontId="6" fillId="0" borderId="3" xfId="2" applyFont="1" applyBorder="1" applyAlignment="1">
      <alignment horizontal="center" vertical="center" wrapText="1"/>
    </xf>
    <xf numFmtId="41" fontId="6" fillId="0" borderId="54" xfId="2" applyFont="1" applyBorder="1" applyAlignment="1">
      <alignment horizontal="center" vertical="center" wrapText="1"/>
    </xf>
    <xf numFmtId="41" fontId="6" fillId="0" borderId="1" xfId="2" applyFont="1" applyBorder="1" applyAlignment="1">
      <alignment horizontal="center" vertical="center" wrapText="1"/>
    </xf>
    <xf numFmtId="41" fontId="6" fillId="0" borderId="1" xfId="2" applyFont="1" applyBorder="1" applyAlignment="1">
      <alignment horizontal="center" vertical="center"/>
    </xf>
    <xf numFmtId="41" fontId="7" fillId="8" borderId="4" xfId="2" applyFont="1" applyFill="1" applyBorder="1" applyAlignment="1">
      <alignment horizontal="center" vertical="center"/>
    </xf>
    <xf numFmtId="41" fontId="6" fillId="5" borderId="1" xfId="2" applyFont="1" applyFill="1" applyBorder="1" applyAlignment="1">
      <alignment horizontal="center" vertical="center"/>
    </xf>
    <xf numFmtId="178" fontId="41" fillId="2" borderId="2" xfId="4" applyNumberFormat="1" applyFont="1" applyFill="1" applyBorder="1" applyAlignment="1">
      <alignment horizontal="center" vertical="center" wrapText="1"/>
    </xf>
    <xf numFmtId="178" fontId="41" fillId="2" borderId="4" xfId="4" applyNumberFormat="1" applyFont="1" applyFill="1" applyBorder="1" applyAlignment="1">
      <alignment horizontal="center" vertical="center" wrapText="1"/>
    </xf>
    <xf numFmtId="0" fontId="19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5" xfId="4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41" fillId="2" borderId="33" xfId="4" applyFont="1" applyFill="1" applyBorder="1" applyAlignment="1">
      <alignment horizontal="center" vertical="center" wrapText="1"/>
    </xf>
    <xf numFmtId="0" fontId="41" fillId="2" borderId="34" xfId="4" applyFont="1" applyFill="1" applyBorder="1" applyAlignment="1">
      <alignment horizontal="center" vertical="center" wrapText="1"/>
    </xf>
    <xf numFmtId="0" fontId="41" fillId="2" borderId="35" xfId="4" applyFont="1" applyFill="1" applyBorder="1" applyAlignment="1">
      <alignment horizontal="center" vertical="center" wrapText="1"/>
    </xf>
    <xf numFmtId="0" fontId="41" fillId="2" borderId="36" xfId="4" applyFont="1" applyFill="1" applyBorder="1" applyAlignment="1">
      <alignment horizontal="center" vertical="center" wrapText="1"/>
    </xf>
    <xf numFmtId="0" fontId="41" fillId="2" borderId="21" xfId="4" applyFont="1" applyFill="1" applyBorder="1" applyAlignment="1">
      <alignment horizontal="center" vertical="center" wrapText="1"/>
    </xf>
    <xf numFmtId="0" fontId="41" fillId="2" borderId="8" xfId="4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1" fillId="5" borderId="37" xfId="4" applyFont="1" applyFill="1" applyBorder="1" applyAlignment="1">
      <alignment horizontal="center" vertical="center" wrapText="1"/>
    </xf>
    <xf numFmtId="178" fontId="41" fillId="2" borderId="11" xfId="4" applyNumberFormat="1" applyFont="1" applyFill="1" applyBorder="1" applyAlignment="1">
      <alignment horizontal="center" vertical="center" wrapText="1"/>
    </xf>
    <xf numFmtId="178" fontId="41" fillId="2" borderId="12" xfId="4" applyNumberFormat="1" applyFont="1" applyFill="1" applyBorder="1" applyAlignment="1">
      <alignment horizontal="center" vertical="center" wrapText="1"/>
    </xf>
    <xf numFmtId="0" fontId="39" fillId="6" borderId="29" xfId="4" applyFont="1" applyFill="1" applyBorder="1" applyAlignment="1">
      <alignment horizontal="center" vertical="center" wrapText="1"/>
    </xf>
    <xf numFmtId="0" fontId="39" fillId="6" borderId="37" xfId="4" applyFont="1" applyFill="1" applyBorder="1" applyAlignment="1">
      <alignment horizontal="center" vertical="center" wrapText="1"/>
    </xf>
    <xf numFmtId="0" fontId="39" fillId="6" borderId="34" xfId="4" applyFont="1" applyFill="1" applyBorder="1" applyAlignment="1">
      <alignment horizontal="center" vertical="center" wrapText="1"/>
    </xf>
    <xf numFmtId="178" fontId="41" fillId="2" borderId="1" xfId="4" applyNumberFormat="1" applyFont="1" applyFill="1" applyBorder="1" applyAlignment="1">
      <alignment horizontal="center" vertical="center" wrapText="1"/>
    </xf>
    <xf numFmtId="0" fontId="39" fillId="6" borderId="38" xfId="4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/>
    </xf>
    <xf numFmtId="41" fontId="43" fillId="2" borderId="1" xfId="3" applyFont="1" applyFill="1" applyBorder="1" applyAlignment="1">
      <alignment horizontal="center" vertical="center" wrapText="1"/>
    </xf>
    <xf numFmtId="41" fontId="43" fillId="2" borderId="1" xfId="3" applyFont="1" applyFill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1" fontId="43" fillId="2" borderId="1" xfId="2" applyFont="1" applyFill="1" applyBorder="1" applyAlignment="1">
      <alignment horizontal="center" vertical="center" wrapText="1"/>
    </xf>
    <xf numFmtId="41" fontId="43" fillId="2" borderId="1" xfId="2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41" fontId="43" fillId="2" borderId="2" xfId="3" applyFont="1" applyFill="1" applyBorder="1" applyAlignment="1">
      <alignment horizontal="center" vertical="center" wrapText="1"/>
    </xf>
    <xf numFmtId="41" fontId="43" fillId="2" borderId="4" xfId="3" applyFont="1" applyFill="1" applyBorder="1" applyAlignment="1">
      <alignment horizontal="center" vertical="center"/>
    </xf>
    <xf numFmtId="180" fontId="36" fillId="0" borderId="1" xfId="4" applyNumberFormat="1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left" vertical="center" wrapText="1" shrinkToFit="1"/>
    </xf>
    <xf numFmtId="0" fontId="56" fillId="0" borderId="1" xfId="0" applyFont="1" applyFill="1" applyBorder="1" applyAlignment="1">
      <alignment horizontal="left" vertical="center" wrapText="1" shrinkToFit="1"/>
    </xf>
  </cellXfs>
  <cellStyles count="5">
    <cellStyle name="백분율" xfId="1" builtinId="5"/>
    <cellStyle name="쉼표 [0]" xfId="2" builtinId="6"/>
    <cellStyle name="쉼표 [0] 2" xfId="3"/>
    <cellStyle name="표준" xfId="0" builtinId="0"/>
    <cellStyle name="표준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클래식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5E18"/>
    <pageSetUpPr fitToPage="1"/>
  </sheetPr>
  <dimension ref="A1:L26"/>
  <sheetViews>
    <sheetView tabSelected="1" view="pageBreakPreview" zoomScaleNormal="100" zoomScaleSheetLayoutView="100" workbookViewId="0">
      <selection sqref="A1:J1"/>
    </sheetView>
  </sheetViews>
  <sheetFormatPr defaultRowHeight="13.5" x14ac:dyDescent="0.15"/>
  <cols>
    <col min="1" max="1" width="0.109375" style="1" customWidth="1"/>
    <col min="2" max="2" width="7.44140625" style="1" customWidth="1"/>
    <col min="3" max="3" width="14.6640625" style="1" customWidth="1"/>
    <col min="4" max="4" width="18.6640625" style="264" customWidth="1"/>
    <col min="5" max="5" width="12.109375" style="264" customWidth="1"/>
    <col min="6" max="6" width="21" style="264" customWidth="1"/>
    <col min="7" max="7" width="15.33203125" style="264" customWidth="1"/>
    <col min="8" max="8" width="7.88671875" style="264" customWidth="1"/>
    <col min="9" max="9" width="15" style="264" customWidth="1"/>
    <col min="10" max="10" width="9.77734375" style="1" customWidth="1"/>
    <col min="11" max="11" width="8.88671875" style="1"/>
    <col min="12" max="12" width="13.77734375" style="1" bestFit="1" customWidth="1"/>
    <col min="13" max="16384" width="8.88671875" style="1"/>
  </cols>
  <sheetData>
    <row r="1" spans="1:12" ht="50.25" customHeight="1" x14ac:dyDescent="0.15">
      <c r="A1" s="398" t="s">
        <v>129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2" ht="24.75" customHeight="1" x14ac:dyDescent="0.15">
      <c r="A2" s="345"/>
      <c r="B2" s="343"/>
      <c r="C2" s="343"/>
      <c r="D2" s="344"/>
      <c r="E2" s="344"/>
      <c r="F2" s="344"/>
      <c r="G2" s="344"/>
      <c r="H2" s="408" t="s">
        <v>33</v>
      </c>
      <c r="I2" s="408"/>
      <c r="J2" s="409"/>
    </row>
    <row r="3" spans="1:12" ht="15.75" customHeight="1" thickBot="1" x14ac:dyDescent="0.2">
      <c r="A3" s="345"/>
      <c r="B3" s="404" t="s">
        <v>0</v>
      </c>
      <c r="C3" s="404"/>
      <c r="D3" s="397" t="s">
        <v>130</v>
      </c>
      <c r="E3" s="405" t="s">
        <v>75</v>
      </c>
      <c r="F3" s="397" t="s">
        <v>108</v>
      </c>
      <c r="G3" s="401" t="s">
        <v>65</v>
      </c>
      <c r="H3" s="402"/>
      <c r="I3" s="397" t="s">
        <v>44</v>
      </c>
      <c r="J3" s="403" t="s">
        <v>101</v>
      </c>
    </row>
    <row r="4" spans="1:12" ht="15.75" customHeight="1" x14ac:dyDescent="0.15">
      <c r="A4" s="346"/>
      <c r="B4" s="404"/>
      <c r="C4" s="404"/>
      <c r="D4" s="397"/>
      <c r="E4" s="406"/>
      <c r="F4" s="407"/>
      <c r="G4" s="265" t="s">
        <v>1</v>
      </c>
      <c r="H4" s="266" t="s">
        <v>107</v>
      </c>
      <c r="I4" s="397"/>
      <c r="J4" s="403"/>
    </row>
    <row r="5" spans="1:12" ht="21.95" customHeight="1" x14ac:dyDescent="0.15">
      <c r="A5" s="346"/>
      <c r="B5" s="415" t="s">
        <v>2</v>
      </c>
      <c r="C5" s="415"/>
      <c r="D5" s="267">
        <f>D6+D7</f>
        <v>2084542941</v>
      </c>
      <c r="E5" s="267">
        <f>SUM(E6:E7)</f>
        <v>0</v>
      </c>
      <c r="F5" s="268">
        <f>SUM(F6:F7)</f>
        <v>2084542941</v>
      </c>
      <c r="G5" s="269">
        <f>G6+G7</f>
        <v>5790148</v>
      </c>
      <c r="H5" s="270">
        <f>SUM(H6:H7)</f>
        <v>0</v>
      </c>
      <c r="I5" s="271">
        <f>G5-H5-E5</f>
        <v>5790148</v>
      </c>
      <c r="J5" s="347">
        <f t="shared" ref="J5:J23" si="0">G5/D5</f>
        <v>2.7776582991484657E-3</v>
      </c>
      <c r="L5" s="191"/>
    </row>
    <row r="6" spans="1:12" ht="21.95" customHeight="1" x14ac:dyDescent="0.15">
      <c r="A6" s="346"/>
      <c r="B6" s="416" t="s">
        <v>3</v>
      </c>
      <c r="C6" s="416"/>
      <c r="D6" s="272">
        <f>'상임위별 종합심사결과(총괄)'!C6</f>
        <v>1636998948</v>
      </c>
      <c r="E6" s="273"/>
      <c r="F6" s="274">
        <f t="shared" ref="F6:F23" si="1">D6-E6</f>
        <v>1636998948</v>
      </c>
      <c r="G6" s="275">
        <f>'상임위별 종합심사결과(총괄)'!F6</f>
        <v>3954150</v>
      </c>
      <c r="H6" s="276">
        <f>'상임위별 종합심사결과(총괄)'!G6</f>
        <v>0</v>
      </c>
      <c r="I6" s="277">
        <f>G6-H6-E6</f>
        <v>3954150</v>
      </c>
      <c r="J6" s="348">
        <f t="shared" si="0"/>
        <v>2.4154871967578075E-3</v>
      </c>
    </row>
    <row r="7" spans="1:12" ht="21.95" customHeight="1" x14ac:dyDescent="0.15">
      <c r="A7" s="346"/>
      <c r="B7" s="416" t="s">
        <v>4</v>
      </c>
      <c r="C7" s="416"/>
      <c r="D7" s="273">
        <f>D8+D11</f>
        <v>447543993</v>
      </c>
      <c r="E7" s="273"/>
      <c r="F7" s="274">
        <f t="shared" si="1"/>
        <v>447543993</v>
      </c>
      <c r="G7" s="275">
        <f>'상임위별 종합심사결과(총괄)'!F7+'상임위별 종합심사결과(총괄)'!F8</f>
        <v>1835998</v>
      </c>
      <c r="H7" s="276">
        <f>SUM(H8,H11)</f>
        <v>0</v>
      </c>
      <c r="I7" s="277">
        <f>G7-H7-E7</f>
        <v>1835998</v>
      </c>
      <c r="J7" s="348">
        <f t="shared" si="0"/>
        <v>4.1023855279407138E-3</v>
      </c>
    </row>
    <row r="8" spans="1:12" ht="21.95" customHeight="1" x14ac:dyDescent="0.15">
      <c r="A8" s="346"/>
      <c r="B8" s="413" t="s">
        <v>5</v>
      </c>
      <c r="C8" s="219" t="s">
        <v>6</v>
      </c>
      <c r="D8" s="278">
        <f>'상임위별 종합심사결과(총괄)'!C7</f>
        <v>241323135</v>
      </c>
      <c r="E8" s="278">
        <v>0</v>
      </c>
      <c r="F8" s="279">
        <f t="shared" si="1"/>
        <v>241323135</v>
      </c>
      <c r="G8" s="280">
        <f>SUM(G9:G10)</f>
        <v>215000</v>
      </c>
      <c r="H8" s="281">
        <f>SUM(H9:H10)</f>
        <v>0</v>
      </c>
      <c r="I8" s="282">
        <f>G8-H8</f>
        <v>215000</v>
      </c>
      <c r="J8" s="349">
        <f t="shared" si="0"/>
        <v>8.9092162672260993E-4</v>
      </c>
    </row>
    <row r="9" spans="1:12" ht="21.95" customHeight="1" x14ac:dyDescent="0.15">
      <c r="A9" s="346"/>
      <c r="B9" s="414"/>
      <c r="C9" s="3" t="s">
        <v>7</v>
      </c>
      <c r="D9" s="334">
        <v>73308577</v>
      </c>
      <c r="E9" s="283">
        <v>0</v>
      </c>
      <c r="F9" s="284">
        <f t="shared" si="1"/>
        <v>73308577</v>
      </c>
      <c r="G9" s="285">
        <v>215000</v>
      </c>
      <c r="H9" s="286"/>
      <c r="I9" s="287">
        <f>G9-H9</f>
        <v>215000</v>
      </c>
      <c r="J9" s="350">
        <f t="shared" si="0"/>
        <v>2.9328082578932066E-3</v>
      </c>
    </row>
    <row r="10" spans="1:12" ht="21.95" customHeight="1" x14ac:dyDescent="0.15">
      <c r="A10" s="346"/>
      <c r="B10" s="414"/>
      <c r="C10" s="3" t="s">
        <v>8</v>
      </c>
      <c r="D10" s="334">
        <v>168014558</v>
      </c>
      <c r="E10" s="283">
        <v>0</v>
      </c>
      <c r="F10" s="284">
        <f t="shared" si="1"/>
        <v>168014558</v>
      </c>
      <c r="G10" s="285"/>
      <c r="H10" s="286"/>
      <c r="I10" s="287">
        <f>G10-H10</f>
        <v>0</v>
      </c>
      <c r="J10" s="350">
        <f t="shared" si="0"/>
        <v>0</v>
      </c>
    </row>
    <row r="11" spans="1:12" ht="21.95" customHeight="1" x14ac:dyDescent="0.15">
      <c r="A11" s="346"/>
      <c r="B11" s="410" t="s">
        <v>9</v>
      </c>
      <c r="C11" s="219" t="s">
        <v>6</v>
      </c>
      <c r="D11" s="278">
        <f>'상임위별 종합심사결과(총괄)'!C8</f>
        <v>206220858</v>
      </c>
      <c r="E11" s="278">
        <f>SUM(E12:E23)</f>
        <v>0</v>
      </c>
      <c r="F11" s="279">
        <f t="shared" si="1"/>
        <v>206220858</v>
      </c>
      <c r="G11" s="280">
        <f>SUM(G12:G23)</f>
        <v>1620998</v>
      </c>
      <c r="H11" s="281">
        <f>SUM(H12:H23)</f>
        <v>0</v>
      </c>
      <c r="I11" s="282">
        <f>SUM(I12:I23)</f>
        <v>1620998</v>
      </c>
      <c r="J11" s="349">
        <f t="shared" si="0"/>
        <v>7.8604948874764161E-3</v>
      </c>
    </row>
    <row r="12" spans="1:12" ht="21.95" customHeight="1" x14ac:dyDescent="0.15">
      <c r="A12" s="346"/>
      <c r="B12" s="411"/>
      <c r="C12" s="3" t="s">
        <v>10</v>
      </c>
      <c r="D12" s="334">
        <v>52941728</v>
      </c>
      <c r="E12" s="283">
        <v>0</v>
      </c>
      <c r="F12" s="284">
        <f t="shared" si="1"/>
        <v>52941728</v>
      </c>
      <c r="G12" s="285">
        <v>1429000</v>
      </c>
      <c r="H12" s="360"/>
      <c r="I12" s="287">
        <f>G12-H12-E12</f>
        <v>1429000</v>
      </c>
      <c r="J12" s="350">
        <f t="shared" si="0"/>
        <v>2.6991941026178821E-2</v>
      </c>
    </row>
    <row r="13" spans="1:12" ht="21.95" customHeight="1" x14ac:dyDescent="0.15">
      <c r="A13" s="346"/>
      <c r="B13" s="411"/>
      <c r="C13" s="3" t="s">
        <v>11</v>
      </c>
      <c r="D13" s="334">
        <v>9417596</v>
      </c>
      <c r="E13" s="283">
        <v>0</v>
      </c>
      <c r="F13" s="284">
        <f t="shared" si="1"/>
        <v>9417596</v>
      </c>
      <c r="G13" s="285"/>
      <c r="H13" s="360"/>
      <c r="I13" s="287">
        <f t="shared" ref="I13:I23" si="2">G13-H13-E13</f>
        <v>0</v>
      </c>
      <c r="J13" s="350">
        <f t="shared" si="0"/>
        <v>0</v>
      </c>
    </row>
    <row r="14" spans="1:12" ht="21.95" hidden="1" customHeight="1" x14ac:dyDescent="0.15">
      <c r="A14" s="346"/>
      <c r="B14" s="411"/>
      <c r="C14" s="3" t="s">
        <v>12</v>
      </c>
      <c r="D14" s="334"/>
      <c r="E14" s="283">
        <v>0</v>
      </c>
      <c r="F14" s="284">
        <f t="shared" si="1"/>
        <v>0</v>
      </c>
      <c r="G14" s="285"/>
      <c r="H14" s="360"/>
      <c r="I14" s="287">
        <f t="shared" si="2"/>
        <v>0</v>
      </c>
      <c r="J14" s="350" t="e">
        <f t="shared" si="0"/>
        <v>#DIV/0!</v>
      </c>
    </row>
    <row r="15" spans="1:12" ht="21.95" customHeight="1" x14ac:dyDescent="0.15">
      <c r="A15" s="346"/>
      <c r="B15" s="411"/>
      <c r="C15" s="3" t="s">
        <v>13</v>
      </c>
      <c r="D15" s="334">
        <v>718555</v>
      </c>
      <c r="E15" s="283">
        <v>0</v>
      </c>
      <c r="F15" s="284">
        <f t="shared" si="1"/>
        <v>718555</v>
      </c>
      <c r="G15" s="285"/>
      <c r="H15" s="360"/>
      <c r="I15" s="287">
        <f t="shared" si="2"/>
        <v>0</v>
      </c>
      <c r="J15" s="350">
        <f t="shared" si="0"/>
        <v>0</v>
      </c>
    </row>
    <row r="16" spans="1:12" s="10" customFormat="1" ht="21.95" customHeight="1" x14ac:dyDescent="0.15">
      <c r="A16" s="351"/>
      <c r="B16" s="411"/>
      <c r="C16" s="13" t="s">
        <v>19</v>
      </c>
      <c r="D16" s="334">
        <v>77664273</v>
      </c>
      <c r="E16" s="288">
        <v>0</v>
      </c>
      <c r="F16" s="358">
        <f>D16-E16</f>
        <v>77664273</v>
      </c>
      <c r="G16" s="285">
        <v>146798</v>
      </c>
      <c r="H16" s="360"/>
      <c r="I16" s="287">
        <f t="shared" si="2"/>
        <v>146798</v>
      </c>
      <c r="J16" s="350">
        <f t="shared" si="0"/>
        <v>1.890161258575098E-3</v>
      </c>
    </row>
    <row r="17" spans="1:10" ht="21.95" customHeight="1" x14ac:dyDescent="0.15">
      <c r="A17" s="346"/>
      <c r="B17" s="411"/>
      <c r="C17" s="3" t="s">
        <v>57</v>
      </c>
      <c r="D17" s="334">
        <v>3245673</v>
      </c>
      <c r="E17" s="283">
        <v>0</v>
      </c>
      <c r="F17" s="284">
        <f t="shared" si="1"/>
        <v>3245673</v>
      </c>
      <c r="G17" s="285"/>
      <c r="H17" s="360"/>
      <c r="I17" s="287">
        <f t="shared" si="2"/>
        <v>0</v>
      </c>
      <c r="J17" s="350">
        <f t="shared" si="0"/>
        <v>0</v>
      </c>
    </row>
    <row r="18" spans="1:10" ht="21.95" customHeight="1" x14ac:dyDescent="0.15">
      <c r="A18" s="346"/>
      <c r="B18" s="411"/>
      <c r="C18" s="3" t="s">
        <v>21</v>
      </c>
      <c r="D18" s="334">
        <v>5625455</v>
      </c>
      <c r="E18" s="283">
        <v>0</v>
      </c>
      <c r="F18" s="284">
        <f t="shared" si="1"/>
        <v>5625455</v>
      </c>
      <c r="G18" s="285">
        <v>45200</v>
      </c>
      <c r="H18" s="360"/>
      <c r="I18" s="287">
        <f t="shared" si="2"/>
        <v>45200</v>
      </c>
      <c r="J18" s="350">
        <f t="shared" si="0"/>
        <v>8.0349056209675484E-3</v>
      </c>
    </row>
    <row r="19" spans="1:10" ht="21.95" customHeight="1" x14ac:dyDescent="0.15">
      <c r="A19" s="346"/>
      <c r="B19" s="411"/>
      <c r="C19" s="3" t="s">
        <v>14</v>
      </c>
      <c r="D19" s="334">
        <v>1326658</v>
      </c>
      <c r="E19" s="283">
        <v>0</v>
      </c>
      <c r="F19" s="284">
        <f t="shared" si="1"/>
        <v>1326658</v>
      </c>
      <c r="G19" s="285"/>
      <c r="H19" s="360"/>
      <c r="I19" s="287">
        <f t="shared" si="2"/>
        <v>0</v>
      </c>
      <c r="J19" s="350">
        <f t="shared" si="0"/>
        <v>0</v>
      </c>
    </row>
    <row r="20" spans="1:10" ht="21.95" customHeight="1" x14ac:dyDescent="0.15">
      <c r="A20" s="346"/>
      <c r="B20" s="411"/>
      <c r="C20" s="3" t="s">
        <v>15</v>
      </c>
      <c r="D20" s="334">
        <v>16110000</v>
      </c>
      <c r="E20" s="283">
        <v>0</v>
      </c>
      <c r="F20" s="284">
        <f t="shared" si="1"/>
        <v>16110000</v>
      </c>
      <c r="G20" s="285"/>
      <c r="H20" s="360"/>
      <c r="I20" s="287">
        <f t="shared" si="2"/>
        <v>0</v>
      </c>
      <c r="J20" s="350">
        <f t="shared" si="0"/>
        <v>0</v>
      </c>
    </row>
    <row r="21" spans="1:10" ht="21.95" customHeight="1" x14ac:dyDescent="0.15">
      <c r="A21" s="346"/>
      <c r="B21" s="411"/>
      <c r="C21" s="3" t="s">
        <v>131</v>
      </c>
      <c r="D21" s="335">
        <v>62755</v>
      </c>
      <c r="E21" s="283">
        <v>0</v>
      </c>
      <c r="F21" s="284">
        <f t="shared" si="1"/>
        <v>62755</v>
      </c>
      <c r="G21" s="285"/>
      <c r="H21" s="360"/>
      <c r="I21" s="287">
        <f t="shared" si="2"/>
        <v>0</v>
      </c>
      <c r="J21" s="350">
        <f t="shared" si="0"/>
        <v>0</v>
      </c>
    </row>
    <row r="22" spans="1:10" ht="21.95" customHeight="1" x14ac:dyDescent="0.15">
      <c r="A22" s="346"/>
      <c r="B22" s="411"/>
      <c r="C22" s="3" t="s">
        <v>102</v>
      </c>
      <c r="D22" s="335">
        <v>30228000</v>
      </c>
      <c r="E22" s="283">
        <v>0</v>
      </c>
      <c r="F22" s="284">
        <f t="shared" si="1"/>
        <v>30228000</v>
      </c>
      <c r="G22" s="285"/>
      <c r="H22" s="360"/>
      <c r="I22" s="287">
        <v>0</v>
      </c>
      <c r="J22" s="350">
        <f t="shared" si="0"/>
        <v>0</v>
      </c>
    </row>
    <row r="23" spans="1:10" ht="21.95" customHeight="1" thickBot="1" x14ac:dyDescent="0.2">
      <c r="A23" s="352"/>
      <c r="B23" s="412"/>
      <c r="C23" s="353" t="s">
        <v>88</v>
      </c>
      <c r="D23" s="354">
        <v>8880165</v>
      </c>
      <c r="E23" s="355">
        <v>0</v>
      </c>
      <c r="F23" s="359">
        <f t="shared" si="1"/>
        <v>8880165</v>
      </c>
      <c r="G23" s="362"/>
      <c r="H23" s="361"/>
      <c r="I23" s="356">
        <f t="shared" si="2"/>
        <v>0</v>
      </c>
      <c r="J23" s="357">
        <f t="shared" si="0"/>
        <v>0</v>
      </c>
    </row>
    <row r="24" spans="1:10" x14ac:dyDescent="0.15">
      <c r="B24" s="1" t="s">
        <v>125</v>
      </c>
      <c r="C24" s="1" t="s">
        <v>128</v>
      </c>
      <c r="D24" s="264">
        <f>SUM(D12:D23)</f>
        <v>206220858</v>
      </c>
      <c r="I24" s="264" t="s">
        <v>175</v>
      </c>
    </row>
    <row r="25" spans="1:10" x14ac:dyDescent="0.15">
      <c r="C25" s="1" t="s">
        <v>126</v>
      </c>
      <c r="D25" s="264">
        <f>SUM(D9:D10)</f>
        <v>241323135</v>
      </c>
    </row>
    <row r="26" spans="1:10" x14ac:dyDescent="0.15">
      <c r="C26" s="1" t="s">
        <v>127</v>
      </c>
      <c r="D26" s="264">
        <f>SUM(D24:D25)</f>
        <v>447543993</v>
      </c>
    </row>
  </sheetData>
  <mergeCells count="14">
    <mergeCell ref="B11:B23"/>
    <mergeCell ref="B8:B10"/>
    <mergeCell ref="B5:C5"/>
    <mergeCell ref="B6:C6"/>
    <mergeCell ref="B7:C7"/>
    <mergeCell ref="D3:D4"/>
    <mergeCell ref="A1:J1"/>
    <mergeCell ref="G3:H3"/>
    <mergeCell ref="I3:I4"/>
    <mergeCell ref="J3:J4"/>
    <mergeCell ref="B3:C4"/>
    <mergeCell ref="E3:E4"/>
    <mergeCell ref="F3:F4"/>
    <mergeCell ref="H2:J2"/>
  </mergeCells>
  <phoneticPr fontId="2" type="noConversion"/>
  <pageMargins left="0.59055118110236227" right="0.59055118110236227" top="0.59055118110236227" bottom="0.59055118110236227" header="0" footer="0"/>
  <pageSetup paperSize="9" scale="95" fitToHeight="50" orientation="landscape" useFirstPageNumber="1" r:id="rId1"/>
  <headerFooter alignWithMargins="0"/>
  <ignoredErrors>
    <ignoredError sqref="E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15" zoomScaleNormal="115" workbookViewId="0">
      <selection activeCell="F6" sqref="F6"/>
    </sheetView>
  </sheetViews>
  <sheetFormatPr defaultRowHeight="13.5" x14ac:dyDescent="0.15"/>
  <cols>
    <col min="1" max="1" width="8.88671875" customWidth="1"/>
    <col min="2" max="2" width="9.6640625" style="2" customWidth="1"/>
    <col min="3" max="3" width="18.5546875" customWidth="1"/>
    <col min="5" max="5" width="10.21875" customWidth="1"/>
    <col min="6" max="6" width="20.44140625" customWidth="1"/>
    <col min="7" max="7" width="10.33203125" customWidth="1"/>
    <col min="8" max="8" width="20.88671875" customWidth="1"/>
    <col min="9" max="9" width="10.33203125" customWidth="1"/>
  </cols>
  <sheetData>
    <row r="1" spans="1:9" s="1" customFormat="1" ht="18" customHeight="1" x14ac:dyDescent="0.15">
      <c r="A1" s="26" t="s">
        <v>37</v>
      </c>
      <c r="B1" s="26"/>
      <c r="C1" s="15"/>
      <c r="D1" s="15"/>
      <c r="E1" s="15"/>
      <c r="F1" s="444" t="s">
        <v>29</v>
      </c>
      <c r="G1" s="444"/>
      <c r="H1" s="444"/>
      <c r="I1" s="444"/>
    </row>
    <row r="2" spans="1:9" s="14" customFormat="1" ht="32.25" customHeight="1" thickBot="1" x14ac:dyDescent="0.2">
      <c r="A2" s="445" t="s">
        <v>23</v>
      </c>
      <c r="B2" s="16" t="s">
        <v>24</v>
      </c>
      <c r="C2" s="445" t="s">
        <v>25</v>
      </c>
      <c r="D2" s="446" t="s">
        <v>50</v>
      </c>
      <c r="E2" s="448" t="s">
        <v>62</v>
      </c>
      <c r="F2" s="445"/>
      <c r="G2" s="446" t="s">
        <v>53</v>
      </c>
      <c r="H2" s="446" t="s">
        <v>55</v>
      </c>
      <c r="I2" s="446" t="s">
        <v>56</v>
      </c>
    </row>
    <row r="3" spans="1:9" s="14" customFormat="1" ht="32.25" customHeight="1" x14ac:dyDescent="0.15">
      <c r="A3" s="451"/>
      <c r="B3" s="27" t="s">
        <v>30</v>
      </c>
      <c r="C3" s="451"/>
      <c r="D3" s="452"/>
      <c r="E3" s="120" t="s">
        <v>22</v>
      </c>
      <c r="F3" s="93" t="s">
        <v>63</v>
      </c>
      <c r="G3" s="451"/>
      <c r="H3" s="451"/>
      <c r="I3" s="451"/>
    </row>
    <row r="4" spans="1:9" s="14" customFormat="1" ht="42" customHeight="1" x14ac:dyDescent="0.15">
      <c r="A4" s="149" t="s">
        <v>28</v>
      </c>
      <c r="B4" s="150"/>
      <c r="C4" s="151"/>
      <c r="D4" s="152"/>
      <c r="E4" s="153">
        <f>SUM(E5:E419)</f>
        <v>0</v>
      </c>
      <c r="F4" s="154"/>
      <c r="G4" s="151"/>
      <c r="H4" s="150"/>
      <c r="I4" s="150"/>
    </row>
    <row r="5" spans="1:9" s="14" customFormat="1" ht="42" customHeight="1" x14ac:dyDescent="0.15">
      <c r="A5" s="53" t="s">
        <v>31</v>
      </c>
      <c r="B5" s="147"/>
      <c r="C5" s="50"/>
      <c r="D5" s="148"/>
      <c r="E5" s="117"/>
      <c r="F5" s="104"/>
      <c r="G5" s="50"/>
      <c r="H5" s="147"/>
      <c r="I5" s="147"/>
    </row>
    <row r="6" spans="1:9" s="14" customFormat="1" ht="48" customHeight="1" x14ac:dyDescent="0.15">
      <c r="A6" s="17"/>
      <c r="B6" s="18"/>
      <c r="C6" s="23" t="s">
        <v>20</v>
      </c>
      <c r="D6" s="142"/>
      <c r="E6" s="118"/>
      <c r="F6" s="145"/>
      <c r="G6" s="155">
        <f>D6-E6</f>
        <v>0</v>
      </c>
      <c r="H6" s="136"/>
      <c r="I6" s="136"/>
    </row>
    <row r="7" spans="1:9" s="14" customFormat="1" ht="48" customHeight="1" x14ac:dyDescent="0.15">
      <c r="A7" s="19"/>
      <c r="B7" s="20"/>
      <c r="C7" s="24"/>
      <c r="D7" s="143"/>
      <c r="E7" s="115"/>
      <c r="F7" s="146"/>
      <c r="G7" s="156">
        <f>D7-E7</f>
        <v>0</v>
      </c>
      <c r="H7" s="137"/>
      <c r="I7" s="137"/>
    </row>
    <row r="8" spans="1:9" s="14" customFormat="1" ht="48" customHeight="1" x14ac:dyDescent="0.15">
      <c r="A8" s="19"/>
      <c r="B8" s="20"/>
      <c r="C8" s="24"/>
      <c r="D8" s="143"/>
      <c r="E8" s="115"/>
      <c r="F8" s="146"/>
      <c r="G8" s="156">
        <f>D8-E8</f>
        <v>0</v>
      </c>
      <c r="H8" s="137"/>
      <c r="I8" s="137"/>
    </row>
    <row r="9" spans="1:9" s="14" customFormat="1" ht="48" customHeight="1" x14ac:dyDescent="0.15">
      <c r="A9" s="19"/>
      <c r="B9" s="20"/>
      <c r="C9" s="24"/>
      <c r="D9" s="143"/>
      <c r="E9" s="115"/>
      <c r="F9" s="146"/>
      <c r="G9" s="156">
        <f>D9-E9</f>
        <v>0</v>
      </c>
      <c r="H9" s="137"/>
      <c r="I9" s="137"/>
    </row>
    <row r="10" spans="1:9" s="14" customFormat="1" ht="48" customHeight="1" x14ac:dyDescent="0.15">
      <c r="A10" s="19"/>
      <c r="B10" s="20"/>
      <c r="C10" s="24"/>
      <c r="D10" s="143"/>
      <c r="E10" s="115"/>
      <c r="F10" s="146"/>
      <c r="G10" s="156">
        <f>D10-E10</f>
        <v>0</v>
      </c>
      <c r="H10" s="137"/>
      <c r="I10" s="137"/>
    </row>
    <row r="11" spans="1:9" s="14" customFormat="1" ht="48" customHeight="1" thickBot="1" x14ac:dyDescent="0.2">
      <c r="A11" s="21"/>
      <c r="B11" s="22"/>
      <c r="C11" s="25"/>
      <c r="D11" s="144"/>
      <c r="E11" s="91"/>
      <c r="F11" s="88"/>
      <c r="G11" s="157"/>
      <c r="H11" s="138"/>
      <c r="I11" s="138"/>
    </row>
  </sheetData>
  <mergeCells count="8">
    <mergeCell ref="F1:I1"/>
    <mergeCell ref="A2:A3"/>
    <mergeCell ref="C2:C3"/>
    <mergeCell ref="D2:D3"/>
    <mergeCell ref="E2:F2"/>
    <mergeCell ref="G2:G3"/>
    <mergeCell ref="H2:H3"/>
    <mergeCell ref="I2:I3"/>
  </mergeCells>
  <phoneticPr fontId="2" type="noConversion"/>
  <pageMargins left="0.55118110236220474" right="0.47244094488188981" top="1.1417322834645669" bottom="0.62992125984251968" header="0.70866141732283472" footer="0.39370078740157483"/>
  <pageSetup paperSize="9" orientation="landscape" useFirstPageNumber="1" horizontalDpi="300" verticalDpi="300" r:id="rId1"/>
  <headerFooter>
    <oddHeader>&amp;C&amp;"굴림,굵게"&amp;20 2016년도 일반·특별회계 세입·세출 제2회 추경예산(안) 삭감(조정) 조서</oddHeader>
    <oddFooter>&amp;C1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15" zoomScaleNormal="115" workbookViewId="0">
      <selection activeCell="C5" sqref="C5"/>
    </sheetView>
  </sheetViews>
  <sheetFormatPr defaultRowHeight="13.5" x14ac:dyDescent="0.15"/>
  <cols>
    <col min="1" max="1" width="8.88671875" customWidth="1"/>
    <col min="2" max="2" width="9.6640625" style="2" customWidth="1"/>
    <col min="3" max="3" width="18.5546875" customWidth="1"/>
    <col min="5" max="5" width="10.21875" customWidth="1"/>
    <col min="6" max="6" width="20.44140625" customWidth="1"/>
    <col min="7" max="7" width="10.33203125" customWidth="1"/>
    <col min="8" max="8" width="20.88671875" customWidth="1"/>
    <col min="9" max="9" width="10.33203125" customWidth="1"/>
  </cols>
  <sheetData>
    <row r="1" spans="1:9" s="1" customFormat="1" ht="18" customHeight="1" x14ac:dyDescent="0.15">
      <c r="A1" s="26" t="s">
        <v>38</v>
      </c>
      <c r="B1" s="26"/>
      <c r="C1" s="15"/>
      <c r="D1" s="15"/>
      <c r="E1" s="15"/>
      <c r="F1" s="444" t="s">
        <v>29</v>
      </c>
      <c r="G1" s="444"/>
      <c r="H1" s="444"/>
      <c r="I1" s="444"/>
    </row>
    <row r="2" spans="1:9" s="14" customFormat="1" ht="32.25" customHeight="1" thickBot="1" x14ac:dyDescent="0.2">
      <c r="A2" s="445" t="s">
        <v>23</v>
      </c>
      <c r="B2" s="16" t="s">
        <v>24</v>
      </c>
      <c r="C2" s="445" t="s">
        <v>25</v>
      </c>
      <c r="D2" s="446" t="s">
        <v>50</v>
      </c>
      <c r="E2" s="448" t="s">
        <v>62</v>
      </c>
      <c r="F2" s="445"/>
      <c r="G2" s="446" t="s">
        <v>53</v>
      </c>
      <c r="H2" s="446" t="s">
        <v>55</v>
      </c>
      <c r="I2" s="446" t="s">
        <v>56</v>
      </c>
    </row>
    <row r="3" spans="1:9" s="14" customFormat="1" ht="32.25" customHeight="1" x14ac:dyDescent="0.15">
      <c r="A3" s="451"/>
      <c r="B3" s="27" t="s">
        <v>30</v>
      </c>
      <c r="C3" s="451"/>
      <c r="D3" s="452"/>
      <c r="E3" s="120" t="s">
        <v>22</v>
      </c>
      <c r="F3" s="93" t="s">
        <v>63</v>
      </c>
      <c r="G3" s="451"/>
      <c r="H3" s="451"/>
      <c r="I3" s="451"/>
    </row>
    <row r="4" spans="1:9" s="14" customFormat="1" ht="42" customHeight="1" x14ac:dyDescent="0.15">
      <c r="A4" s="149" t="s">
        <v>28</v>
      </c>
      <c r="B4" s="150"/>
      <c r="C4" s="151"/>
      <c r="D4" s="152"/>
      <c r="E4" s="153">
        <f>SUM(E5:E419)</f>
        <v>0</v>
      </c>
      <c r="F4" s="154"/>
      <c r="G4" s="151"/>
      <c r="H4" s="150"/>
      <c r="I4" s="150"/>
    </row>
    <row r="5" spans="1:9" s="14" customFormat="1" ht="42" customHeight="1" x14ac:dyDescent="0.15">
      <c r="A5" s="53" t="s">
        <v>31</v>
      </c>
      <c r="B5" s="147"/>
      <c r="C5" s="50"/>
      <c r="D5" s="148"/>
      <c r="E5" s="117"/>
      <c r="F5" s="104"/>
      <c r="G5" s="50"/>
      <c r="H5" s="147"/>
      <c r="I5" s="147"/>
    </row>
    <row r="6" spans="1:9" s="14" customFormat="1" ht="48" customHeight="1" x14ac:dyDescent="0.15">
      <c r="A6" s="17"/>
      <c r="B6" s="18"/>
      <c r="C6" s="23" t="s">
        <v>20</v>
      </c>
      <c r="D6" s="142"/>
      <c r="E6" s="118"/>
      <c r="F6" s="145"/>
      <c r="G6" s="155">
        <f>D6-E6</f>
        <v>0</v>
      </c>
      <c r="H6" s="136"/>
      <c r="I6" s="136"/>
    </row>
    <row r="7" spans="1:9" s="14" customFormat="1" ht="48" customHeight="1" x14ac:dyDescent="0.15">
      <c r="A7" s="19"/>
      <c r="B7" s="20"/>
      <c r="C7" s="24"/>
      <c r="D7" s="143"/>
      <c r="E7" s="115"/>
      <c r="F7" s="146"/>
      <c r="G7" s="156">
        <f>D7-E7</f>
        <v>0</v>
      </c>
      <c r="H7" s="137"/>
      <c r="I7" s="137"/>
    </row>
    <row r="8" spans="1:9" s="14" customFormat="1" ht="48" customHeight="1" x14ac:dyDescent="0.15">
      <c r="A8" s="19"/>
      <c r="B8" s="20"/>
      <c r="C8" s="24"/>
      <c r="D8" s="143"/>
      <c r="E8" s="115"/>
      <c r="F8" s="146"/>
      <c r="G8" s="156">
        <f>D8-E8</f>
        <v>0</v>
      </c>
      <c r="H8" s="137"/>
      <c r="I8" s="137"/>
    </row>
    <row r="9" spans="1:9" s="14" customFormat="1" ht="48" customHeight="1" x14ac:dyDescent="0.15">
      <c r="A9" s="19"/>
      <c r="B9" s="20"/>
      <c r="C9" s="24"/>
      <c r="D9" s="143"/>
      <c r="E9" s="115"/>
      <c r="F9" s="146"/>
      <c r="G9" s="156">
        <f>D9-E9</f>
        <v>0</v>
      </c>
      <c r="H9" s="137"/>
      <c r="I9" s="137"/>
    </row>
    <row r="10" spans="1:9" s="14" customFormat="1" ht="48" customHeight="1" x14ac:dyDescent="0.15">
      <c r="A10" s="19"/>
      <c r="B10" s="20"/>
      <c r="C10" s="24"/>
      <c r="D10" s="143"/>
      <c r="E10" s="115"/>
      <c r="F10" s="146"/>
      <c r="G10" s="156">
        <f>D10-E10</f>
        <v>0</v>
      </c>
      <c r="H10" s="137"/>
      <c r="I10" s="137"/>
    </row>
    <row r="11" spans="1:9" s="14" customFormat="1" ht="48" customHeight="1" thickBot="1" x14ac:dyDescent="0.2">
      <c r="A11" s="21"/>
      <c r="B11" s="22"/>
      <c r="C11" s="25"/>
      <c r="D11" s="144"/>
      <c r="E11" s="91"/>
      <c r="F11" s="88"/>
      <c r="G11" s="157"/>
      <c r="H11" s="138"/>
      <c r="I11" s="138"/>
    </row>
  </sheetData>
  <mergeCells count="8">
    <mergeCell ref="F1:I1"/>
    <mergeCell ref="A2:A3"/>
    <mergeCell ref="C2:C3"/>
    <mergeCell ref="D2:D3"/>
    <mergeCell ref="E2:F2"/>
    <mergeCell ref="G2:G3"/>
    <mergeCell ref="H2:H3"/>
    <mergeCell ref="I2:I3"/>
  </mergeCells>
  <phoneticPr fontId="2" type="noConversion"/>
  <pageMargins left="0.55118110236220474" right="0.47244094488188981" top="1.1417322834645669" bottom="0.62992125984251968" header="0.70866141732283472" footer="0.39370078740157483"/>
  <pageSetup paperSize="9" orientation="landscape" useFirstPageNumber="1" horizontalDpi="300" verticalDpi="300" r:id="rId1"/>
  <headerFooter>
    <oddHeader>&amp;C&amp;"굴림,굵게"&amp;20 2016년도 일반·특별회계 세입·세출 제2회 추경예산(안) 삭감(조정) 조서</oddHeader>
    <oddFooter>&amp;C1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6"/>
  <sheetViews>
    <sheetView view="pageBreakPreview" zoomScaleNormal="100" zoomScaleSheetLayoutView="100" workbookViewId="0">
      <selection activeCell="F6" sqref="F6:F10"/>
    </sheetView>
  </sheetViews>
  <sheetFormatPr defaultRowHeight="13.5" x14ac:dyDescent="0.15"/>
  <cols>
    <col min="1" max="1" width="8.5546875" customWidth="1"/>
    <col min="2" max="2" width="9.21875" customWidth="1"/>
    <col min="3" max="3" width="12.6640625" style="2" customWidth="1"/>
    <col min="4" max="4" width="6.6640625" style="221" customWidth="1"/>
    <col min="5" max="5" width="27.33203125" customWidth="1"/>
    <col min="6" max="6" width="13.33203125" customWidth="1"/>
    <col min="7" max="7" width="13" customWidth="1"/>
    <col min="8" max="8" width="23.109375" customWidth="1"/>
    <col min="9" max="9" width="11" customWidth="1"/>
    <col min="10" max="10" width="8.21875" customWidth="1"/>
  </cols>
  <sheetData>
    <row r="1" spans="1:11" ht="40.5" customHeight="1" x14ac:dyDescent="0.15">
      <c r="A1" s="438" t="s">
        <v>134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1" s="1" customFormat="1" ht="38.25" customHeight="1" x14ac:dyDescent="0.15">
      <c r="A2" s="240" t="s">
        <v>120</v>
      </c>
      <c r="B2" s="26"/>
      <c r="C2" s="26"/>
      <c r="D2" s="220"/>
      <c r="E2" s="15"/>
      <c r="F2" s="15"/>
      <c r="G2" s="15"/>
      <c r="H2" s="222"/>
      <c r="I2" s="222"/>
      <c r="J2" s="188" t="s">
        <v>29</v>
      </c>
    </row>
    <row r="3" spans="1:11" s="14" customFormat="1" ht="39.950000000000003" customHeight="1" x14ac:dyDescent="0.15">
      <c r="A3" s="439" t="s">
        <v>74</v>
      </c>
      <c r="B3" s="440" t="s">
        <v>23</v>
      </c>
      <c r="C3" s="327" t="s">
        <v>24</v>
      </c>
      <c r="D3" s="449" t="s">
        <v>67</v>
      </c>
      <c r="E3" s="439" t="s">
        <v>25</v>
      </c>
      <c r="F3" s="439" t="s">
        <v>50</v>
      </c>
      <c r="G3" s="440" t="s">
        <v>122</v>
      </c>
      <c r="H3" s="439"/>
      <c r="I3" s="439" t="s">
        <v>53</v>
      </c>
      <c r="J3" s="439" t="s">
        <v>55</v>
      </c>
      <c r="K3" s="224"/>
    </row>
    <row r="4" spans="1:11" s="14" customFormat="1" ht="39.950000000000003" customHeight="1" x14ac:dyDescent="0.15">
      <c r="A4" s="439"/>
      <c r="B4" s="441"/>
      <c r="C4" s="326" t="s">
        <v>66</v>
      </c>
      <c r="D4" s="450"/>
      <c r="E4" s="439"/>
      <c r="F4" s="439"/>
      <c r="G4" s="325" t="s">
        <v>22</v>
      </c>
      <c r="H4" s="325" t="s">
        <v>63</v>
      </c>
      <c r="I4" s="439"/>
      <c r="J4" s="439"/>
      <c r="K4" s="224"/>
    </row>
    <row r="5" spans="1:11" ht="50.1" customHeight="1" x14ac:dyDescent="0.15">
      <c r="A5" s="245" t="s">
        <v>28</v>
      </c>
      <c r="B5" s="246"/>
      <c r="C5" s="247"/>
      <c r="D5" s="247"/>
      <c r="E5" s="248"/>
      <c r="F5" s="249">
        <f>SUM(F6:F14)</f>
        <v>1196332</v>
      </c>
      <c r="G5" s="249">
        <f>SUM(G6:G22)</f>
        <v>971332</v>
      </c>
      <c r="H5" s="249"/>
      <c r="I5" s="250">
        <f t="shared" ref="I5:I14" si="0">F5-G5</f>
        <v>225000</v>
      </c>
      <c r="J5" s="249"/>
      <c r="K5" s="227"/>
    </row>
    <row r="6" spans="1:11" ht="39.75" customHeight="1" x14ac:dyDescent="0.15">
      <c r="A6" s="373" t="s">
        <v>68</v>
      </c>
      <c r="B6" s="312" t="s">
        <v>137</v>
      </c>
      <c r="C6" s="374" t="s">
        <v>151</v>
      </c>
      <c r="D6" s="375">
        <v>322</v>
      </c>
      <c r="E6" s="313" t="s">
        <v>141</v>
      </c>
      <c r="F6" s="376">
        <v>272000</v>
      </c>
      <c r="G6" s="376">
        <v>51000</v>
      </c>
      <c r="H6" s="313" t="s">
        <v>197</v>
      </c>
      <c r="I6" s="299">
        <f t="shared" ref="I6:I10" si="1">F6-G6</f>
        <v>221000</v>
      </c>
      <c r="J6" s="378"/>
      <c r="K6" s="227"/>
    </row>
    <row r="7" spans="1:11" ht="39.75" customHeight="1" x14ac:dyDescent="0.15">
      <c r="A7" s="373" t="s">
        <v>68</v>
      </c>
      <c r="B7" s="312" t="s">
        <v>138</v>
      </c>
      <c r="C7" s="374" t="s">
        <v>152</v>
      </c>
      <c r="D7" s="375">
        <v>348</v>
      </c>
      <c r="E7" s="313" t="s">
        <v>142</v>
      </c>
      <c r="F7" s="376">
        <v>5500</v>
      </c>
      <c r="G7" s="376">
        <v>5500</v>
      </c>
      <c r="H7" s="313" t="s">
        <v>149</v>
      </c>
      <c r="I7" s="299">
        <f t="shared" si="1"/>
        <v>0</v>
      </c>
      <c r="J7" s="378"/>
      <c r="K7" s="227"/>
    </row>
    <row r="8" spans="1:11" ht="39.75" customHeight="1" x14ac:dyDescent="0.15">
      <c r="A8" s="373" t="s">
        <v>68</v>
      </c>
      <c r="B8" s="312" t="s">
        <v>138</v>
      </c>
      <c r="C8" s="374" t="s">
        <v>153</v>
      </c>
      <c r="D8" s="375">
        <v>361</v>
      </c>
      <c r="E8" s="313" t="s">
        <v>143</v>
      </c>
      <c r="F8" s="376">
        <v>12000</v>
      </c>
      <c r="G8" s="376">
        <v>8000</v>
      </c>
      <c r="H8" s="313" t="s">
        <v>148</v>
      </c>
      <c r="I8" s="299">
        <f t="shared" si="1"/>
        <v>4000</v>
      </c>
      <c r="J8" s="378"/>
      <c r="K8" s="227"/>
    </row>
    <row r="9" spans="1:11" ht="39.75" customHeight="1" x14ac:dyDescent="0.15">
      <c r="A9" s="373" t="s">
        <v>68</v>
      </c>
      <c r="B9" s="312" t="s">
        <v>139</v>
      </c>
      <c r="C9" s="374" t="s">
        <v>155</v>
      </c>
      <c r="D9" s="375">
        <v>372</v>
      </c>
      <c r="E9" s="313" t="s">
        <v>144</v>
      </c>
      <c r="F9" s="376">
        <v>40000</v>
      </c>
      <c r="G9" s="376">
        <v>40000</v>
      </c>
      <c r="H9" s="313" t="s">
        <v>148</v>
      </c>
      <c r="I9" s="299">
        <f t="shared" si="1"/>
        <v>0</v>
      </c>
      <c r="J9" s="378"/>
      <c r="K9" s="227"/>
    </row>
    <row r="10" spans="1:11" ht="39.75" customHeight="1" x14ac:dyDescent="0.15">
      <c r="A10" s="373" t="s">
        <v>68</v>
      </c>
      <c r="B10" s="312" t="s">
        <v>140</v>
      </c>
      <c r="C10" s="374" t="s">
        <v>154</v>
      </c>
      <c r="D10" s="375">
        <v>900</v>
      </c>
      <c r="E10" s="313" t="s">
        <v>145</v>
      </c>
      <c r="F10" s="376">
        <v>866832</v>
      </c>
      <c r="G10" s="376">
        <v>866832</v>
      </c>
      <c r="H10" s="313" t="s">
        <v>198</v>
      </c>
      <c r="I10" s="299">
        <f t="shared" si="1"/>
        <v>0</v>
      </c>
      <c r="J10" s="378"/>
      <c r="K10" s="227"/>
    </row>
    <row r="11" spans="1:11" ht="39.75" customHeight="1" x14ac:dyDescent="0.15">
      <c r="A11" s="373"/>
      <c r="B11" s="312"/>
      <c r="C11" s="374"/>
      <c r="D11" s="375"/>
      <c r="E11" s="313"/>
      <c r="F11" s="376"/>
      <c r="G11" s="376"/>
      <c r="H11" s="377"/>
      <c r="I11" s="299"/>
      <c r="J11" s="378"/>
      <c r="K11" s="227"/>
    </row>
    <row r="12" spans="1:11" ht="39.75" customHeight="1" x14ac:dyDescent="0.15">
      <c r="A12" s="373"/>
      <c r="B12" s="312"/>
      <c r="C12" s="374"/>
      <c r="D12" s="375"/>
      <c r="E12" s="313"/>
      <c r="F12" s="376"/>
      <c r="G12" s="376"/>
      <c r="H12" s="377"/>
      <c r="I12" s="299"/>
      <c r="J12" s="378"/>
      <c r="K12" s="227"/>
    </row>
    <row r="13" spans="1:11" ht="39.75" customHeight="1" x14ac:dyDescent="0.15">
      <c r="A13" s="373"/>
      <c r="B13" s="312"/>
      <c r="C13" s="374"/>
      <c r="D13" s="375"/>
      <c r="E13" s="313"/>
      <c r="F13" s="376"/>
      <c r="G13" s="376"/>
      <c r="H13" s="377"/>
      <c r="I13" s="299"/>
      <c r="J13" s="378"/>
      <c r="K13" s="227"/>
    </row>
    <row r="14" spans="1:11" ht="39.75" customHeight="1" x14ac:dyDescent="0.15">
      <c r="A14" s="373"/>
      <c r="B14" s="312"/>
      <c r="C14" s="374"/>
      <c r="D14" s="375"/>
      <c r="E14" s="313"/>
      <c r="F14" s="376"/>
      <c r="G14" s="376"/>
      <c r="H14" s="377"/>
      <c r="I14" s="299"/>
      <c r="J14" s="378"/>
      <c r="K14" s="227"/>
    </row>
    <row r="15" spans="1:11" ht="39.75" customHeight="1" x14ac:dyDescent="0.15"/>
    <row r="25" spans="5:5" x14ac:dyDescent="0.15">
      <c r="E25" s="1"/>
    </row>
    <row r="26" spans="5:5" x14ac:dyDescent="0.15">
      <c r="E26" s="1"/>
    </row>
  </sheetData>
  <mergeCells count="9">
    <mergeCell ref="A1:J1"/>
    <mergeCell ref="A3:A4"/>
    <mergeCell ref="B3:B4"/>
    <mergeCell ref="D3:D4"/>
    <mergeCell ref="E3:E4"/>
    <mergeCell ref="F3:F4"/>
    <mergeCell ref="G3:H3"/>
    <mergeCell ref="I3:I4"/>
    <mergeCell ref="J3:J4"/>
  </mergeCells>
  <phoneticPr fontId="2" type="noConversion"/>
  <dataValidations count="1">
    <dataValidation type="list" allowBlank="1" showInputMessage="1" showErrorMessage="1" sqref="A6:A14">
      <formula1>"일반회계"</formula1>
    </dataValidation>
  </dataValidation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1"/>
  <sheetViews>
    <sheetView view="pageBreakPreview" zoomScaleNormal="100" zoomScaleSheetLayoutView="100" workbookViewId="0">
      <selection activeCell="H9" sqref="H9"/>
    </sheetView>
  </sheetViews>
  <sheetFormatPr defaultRowHeight="13.5" x14ac:dyDescent="0.15"/>
  <cols>
    <col min="2" max="2" width="9.109375" customWidth="1"/>
    <col min="3" max="3" width="12.21875" style="2" customWidth="1"/>
    <col min="4" max="4" width="8.77734375" style="2" customWidth="1"/>
    <col min="5" max="5" width="26.109375" customWidth="1"/>
    <col min="6" max="6" width="12.5546875" customWidth="1"/>
    <col min="7" max="7" width="11.6640625" customWidth="1"/>
    <col min="8" max="8" width="22.6640625" customWidth="1"/>
    <col min="9" max="9" width="10.77734375" customWidth="1"/>
    <col min="10" max="10" width="13.21875" customWidth="1"/>
  </cols>
  <sheetData>
    <row r="1" spans="1:11" s="190" customFormat="1" ht="42.75" customHeight="1" x14ac:dyDescent="0.15">
      <c r="A1" s="438" t="s">
        <v>134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1" s="1" customFormat="1" ht="33.75" customHeight="1" x14ac:dyDescent="0.15">
      <c r="A2" s="251" t="s">
        <v>115</v>
      </c>
      <c r="B2" s="26"/>
      <c r="C2" s="26"/>
      <c r="D2" s="189"/>
      <c r="E2" s="15"/>
      <c r="F2" s="15"/>
      <c r="G2" s="15"/>
      <c r="H2" s="444"/>
      <c r="I2" s="444"/>
      <c r="J2" s="188" t="s">
        <v>29</v>
      </c>
    </row>
    <row r="3" spans="1:11" s="14" customFormat="1" ht="39.950000000000003" customHeight="1" x14ac:dyDescent="0.15">
      <c r="A3" s="439" t="s">
        <v>74</v>
      </c>
      <c r="B3" s="439" t="s">
        <v>23</v>
      </c>
      <c r="C3" s="323" t="s">
        <v>24</v>
      </c>
      <c r="D3" s="449" t="s">
        <v>67</v>
      </c>
      <c r="E3" s="439" t="s">
        <v>25</v>
      </c>
      <c r="F3" s="439" t="s">
        <v>50</v>
      </c>
      <c r="G3" s="440" t="s">
        <v>122</v>
      </c>
      <c r="H3" s="439"/>
      <c r="I3" s="439" t="s">
        <v>53</v>
      </c>
      <c r="J3" s="439" t="s">
        <v>55</v>
      </c>
    </row>
    <row r="4" spans="1:11" s="14" customFormat="1" ht="39.950000000000003" customHeight="1" x14ac:dyDescent="0.15">
      <c r="A4" s="439"/>
      <c r="B4" s="439"/>
      <c r="C4" s="322" t="s">
        <v>66</v>
      </c>
      <c r="D4" s="450"/>
      <c r="E4" s="439"/>
      <c r="F4" s="439"/>
      <c r="G4" s="321" t="s">
        <v>22</v>
      </c>
      <c r="H4" s="321" t="s">
        <v>63</v>
      </c>
      <c r="I4" s="439"/>
      <c r="J4" s="439"/>
    </row>
    <row r="5" spans="1:11" s="14" customFormat="1" ht="39.950000000000003" customHeight="1" x14ac:dyDescent="0.15">
      <c r="A5" s="245" t="s">
        <v>28</v>
      </c>
      <c r="B5" s="252"/>
      <c r="C5" s="249"/>
      <c r="D5" s="249"/>
      <c r="E5" s="248"/>
      <c r="F5" s="253">
        <f>SUM(F7:F10)</f>
        <v>1429000</v>
      </c>
      <c r="G5" s="253">
        <f>SUM(G7:G10)</f>
        <v>1429000</v>
      </c>
      <c r="H5" s="253"/>
      <c r="I5" s="253">
        <f>SUM(I6:I10)</f>
        <v>0</v>
      </c>
      <c r="J5" s="249"/>
    </row>
    <row r="6" spans="1:11" s="14" customFormat="1" ht="50.1" customHeight="1" x14ac:dyDescent="0.15">
      <c r="A6" s="256" t="s">
        <v>98</v>
      </c>
      <c r="B6" s="257"/>
      <c r="C6" s="258"/>
      <c r="D6" s="258"/>
      <c r="E6" s="259"/>
      <c r="F6" s="260">
        <f>SUM(F7:F10)</f>
        <v>1429000</v>
      </c>
      <c r="G6" s="260">
        <f>SUM(G7:G10)</f>
        <v>1429000</v>
      </c>
      <c r="H6" s="259"/>
      <c r="I6" s="262">
        <f>F6-G6</f>
        <v>0</v>
      </c>
      <c r="J6" s="258"/>
    </row>
    <row r="7" spans="1:11" s="14" customFormat="1" ht="50.1" customHeight="1" x14ac:dyDescent="0.15">
      <c r="A7" s="229" t="s">
        <v>174</v>
      </c>
      <c r="B7" s="379" t="s">
        <v>137</v>
      </c>
      <c r="C7" s="297" t="s">
        <v>157</v>
      </c>
      <c r="D7" s="297">
        <v>1135</v>
      </c>
      <c r="E7" s="381" t="s">
        <v>146</v>
      </c>
      <c r="F7" s="380">
        <v>6000</v>
      </c>
      <c r="G7" s="297">
        <v>6000</v>
      </c>
      <c r="H7" s="313" t="s">
        <v>148</v>
      </c>
      <c r="I7" s="299">
        <f>F7-G7</f>
        <v>0</v>
      </c>
      <c r="J7" s="297"/>
    </row>
    <row r="8" spans="1:11" s="14" customFormat="1" ht="50.1" customHeight="1" x14ac:dyDescent="0.15">
      <c r="A8" s="229" t="s">
        <v>174</v>
      </c>
      <c r="B8" s="379" t="s">
        <v>137</v>
      </c>
      <c r="C8" s="297" t="s">
        <v>156</v>
      </c>
      <c r="D8" s="297">
        <v>1136</v>
      </c>
      <c r="E8" s="314" t="s">
        <v>147</v>
      </c>
      <c r="F8" s="380">
        <v>563000</v>
      </c>
      <c r="G8" s="378">
        <v>563000</v>
      </c>
      <c r="H8" s="455" t="s">
        <v>202</v>
      </c>
      <c r="I8" s="299">
        <f t="shared" ref="I8" si="0">F8-G8</f>
        <v>0</v>
      </c>
      <c r="J8" s="392"/>
    </row>
    <row r="9" spans="1:11" s="396" customFormat="1" ht="50.1" customHeight="1" x14ac:dyDescent="0.15">
      <c r="A9" s="229" t="s">
        <v>174</v>
      </c>
      <c r="B9" s="379" t="s">
        <v>137</v>
      </c>
      <c r="C9" s="297" t="s">
        <v>156</v>
      </c>
      <c r="D9" s="297">
        <v>1136</v>
      </c>
      <c r="E9" s="314" t="s">
        <v>200</v>
      </c>
      <c r="F9" s="380">
        <v>700000</v>
      </c>
      <c r="G9" s="378">
        <v>700000</v>
      </c>
      <c r="H9" s="313" t="s">
        <v>203</v>
      </c>
      <c r="I9" s="299"/>
      <c r="J9" s="297"/>
    </row>
    <row r="10" spans="1:11" s="14" customFormat="1" ht="50.1" customHeight="1" x14ac:dyDescent="0.15">
      <c r="A10" s="229" t="s">
        <v>174</v>
      </c>
      <c r="B10" s="379" t="s">
        <v>199</v>
      </c>
      <c r="C10" s="297" t="s">
        <v>205</v>
      </c>
      <c r="D10" s="297">
        <v>1138</v>
      </c>
      <c r="E10" s="314" t="s">
        <v>201</v>
      </c>
      <c r="F10" s="380">
        <v>160000</v>
      </c>
      <c r="G10" s="378">
        <v>160000</v>
      </c>
      <c r="H10" s="313" t="s">
        <v>204</v>
      </c>
      <c r="I10" s="299"/>
      <c r="J10" s="392"/>
    </row>
    <row r="11" spans="1:11" s="14" customFormat="1" ht="42.75" customHeight="1" x14ac:dyDescent="0.15">
      <c r="A11"/>
      <c r="B11"/>
      <c r="C11" s="2"/>
      <c r="D11" s="2"/>
      <c r="E11"/>
      <c r="F11"/>
      <c r="G11"/>
      <c r="H11"/>
      <c r="I11"/>
      <c r="J11"/>
      <c r="K11"/>
    </row>
  </sheetData>
  <mergeCells count="10">
    <mergeCell ref="A1:J1"/>
    <mergeCell ref="H2:I2"/>
    <mergeCell ref="A3:A4"/>
    <mergeCell ref="B3:B4"/>
    <mergeCell ref="D3:D4"/>
    <mergeCell ref="E3:E4"/>
    <mergeCell ref="F3:F4"/>
    <mergeCell ref="G3:H3"/>
    <mergeCell ref="I3:I4"/>
    <mergeCell ref="J3:J4"/>
  </mergeCells>
  <phoneticPr fontId="2" type="noConversion"/>
  <dataValidations count="1">
    <dataValidation type="list" allowBlank="1" showInputMessage="1" showErrorMessage="1" sqref="A7:A10">
      <formula1>"공유재산관리특별회계, 의료급여기금특별회계,장기미집행특별회계,교통사업특별회계,철도건설사업특별회계,폐기물처리시설특별회계,도시재정비촉진특별회계,도시개발특별회계,공공시설등 설치특별회계, 문화시설건립특별회계, 도시재생특회계"</formula1>
    </dataValidation>
  </dataValidations>
  <pageMargins left="0.70866141732283472" right="0.70866141732283472" top="0.63" bottom="0.66" header="0.31496062992125984" footer="0.31496062992125984"/>
  <pageSetup paperSize="9" scale="83" fitToHeight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1"/>
  <sheetViews>
    <sheetView view="pageBreakPreview" zoomScaleNormal="100" zoomScaleSheetLayoutView="100" workbookViewId="0">
      <selection sqref="A1:J1"/>
    </sheetView>
  </sheetViews>
  <sheetFormatPr defaultRowHeight="13.5" x14ac:dyDescent="0.15"/>
  <cols>
    <col min="2" max="2" width="11.77734375" customWidth="1"/>
    <col min="3" max="3" width="12.44140625" customWidth="1"/>
    <col min="5" max="5" width="23.44140625" customWidth="1"/>
    <col min="6" max="6" width="12.44140625" customWidth="1"/>
    <col min="7" max="7" width="12.109375" customWidth="1"/>
    <col min="8" max="8" width="24.44140625" customWidth="1"/>
    <col min="9" max="10" width="9.88671875" customWidth="1"/>
  </cols>
  <sheetData>
    <row r="1" spans="1:10" ht="42.75" customHeight="1" x14ac:dyDescent="0.15">
      <c r="A1" s="438" t="s">
        <v>135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0" ht="42.75" customHeight="1" x14ac:dyDescent="0.15">
      <c r="A2" s="240" t="s">
        <v>87</v>
      </c>
      <c r="B2" s="26"/>
      <c r="C2" s="26"/>
      <c r="D2" s="220"/>
      <c r="E2" s="15"/>
      <c r="F2" s="15"/>
      <c r="G2" s="15"/>
      <c r="H2" s="222"/>
      <c r="I2" s="222"/>
      <c r="J2" s="188" t="s">
        <v>29</v>
      </c>
    </row>
    <row r="3" spans="1:10" ht="50.1" customHeight="1" x14ac:dyDescent="0.15">
      <c r="A3" s="439" t="s">
        <v>74</v>
      </c>
      <c r="B3" s="439" t="s">
        <v>23</v>
      </c>
      <c r="C3" s="303" t="s">
        <v>24</v>
      </c>
      <c r="D3" s="442" t="s">
        <v>67</v>
      </c>
      <c r="E3" s="439" t="s">
        <v>106</v>
      </c>
      <c r="F3" s="439" t="s">
        <v>50</v>
      </c>
      <c r="G3" s="439" t="s">
        <v>122</v>
      </c>
      <c r="H3" s="439"/>
      <c r="I3" s="439" t="s">
        <v>53</v>
      </c>
      <c r="J3" s="439" t="s">
        <v>55</v>
      </c>
    </row>
    <row r="4" spans="1:10" ht="50.1" customHeight="1" x14ac:dyDescent="0.15">
      <c r="A4" s="439"/>
      <c r="B4" s="439"/>
      <c r="C4" s="304" t="s">
        <v>66</v>
      </c>
      <c r="D4" s="443"/>
      <c r="E4" s="439"/>
      <c r="F4" s="439"/>
      <c r="G4" s="294" t="s">
        <v>22</v>
      </c>
      <c r="H4" s="294" t="s">
        <v>63</v>
      </c>
      <c r="I4" s="439"/>
      <c r="J4" s="439"/>
    </row>
    <row r="5" spans="1:10" ht="50.1" customHeight="1" x14ac:dyDescent="0.15">
      <c r="A5" s="245" t="s">
        <v>28</v>
      </c>
      <c r="B5" s="246"/>
      <c r="C5" s="247"/>
      <c r="D5" s="247"/>
      <c r="E5" s="248"/>
      <c r="F5" s="289">
        <f>SUM(F6:F11)</f>
        <v>0</v>
      </c>
      <c r="G5" s="289">
        <f>SUM(G6:G11)</f>
        <v>0</v>
      </c>
      <c r="H5" s="289"/>
      <c r="I5" s="250">
        <f>F5-G5</f>
        <v>0</v>
      </c>
      <c r="J5" s="289"/>
    </row>
    <row r="6" spans="1:10" ht="50.1" customHeight="1" x14ac:dyDescent="0.15">
      <c r="A6" s="238" t="s">
        <v>68</v>
      </c>
      <c r="B6" s="255"/>
      <c r="C6" s="292"/>
      <c r="D6" s="233"/>
      <c r="E6" s="229"/>
      <c r="F6" s="236"/>
      <c r="G6" s="236"/>
      <c r="H6" s="290" t="s">
        <v>111</v>
      </c>
      <c r="I6" s="231">
        <v>0</v>
      </c>
      <c r="J6" s="236"/>
    </row>
    <row r="7" spans="1:10" ht="50.1" customHeight="1" x14ac:dyDescent="0.15">
      <c r="A7" s="238"/>
      <c r="B7" s="255"/>
      <c r="C7" s="292"/>
      <c r="D7" s="233"/>
      <c r="E7" s="229"/>
      <c r="F7" s="236"/>
      <c r="G7" s="236"/>
      <c r="H7" s="290" t="s">
        <v>111</v>
      </c>
      <c r="I7" s="231">
        <v>0</v>
      </c>
      <c r="J7" s="236"/>
    </row>
    <row r="8" spans="1:10" ht="50.1" customHeight="1" x14ac:dyDescent="0.15">
      <c r="A8" s="238"/>
      <c r="B8" s="255"/>
      <c r="C8" s="292"/>
      <c r="D8" s="233"/>
      <c r="E8" s="229"/>
      <c r="F8" s="236"/>
      <c r="G8" s="236"/>
      <c r="H8" s="290" t="s">
        <v>111</v>
      </c>
      <c r="I8" s="231">
        <v>0</v>
      </c>
      <c r="J8" s="236"/>
    </row>
    <row r="9" spans="1:10" ht="50.1" customHeight="1" x14ac:dyDescent="0.15">
      <c r="A9" s="238"/>
      <c r="B9" s="255"/>
      <c r="C9" s="292"/>
      <c r="D9" s="233"/>
      <c r="E9" s="229"/>
      <c r="F9" s="236"/>
      <c r="G9" s="236"/>
      <c r="H9" s="290" t="s">
        <v>111</v>
      </c>
      <c r="I9" s="231">
        <v>0</v>
      </c>
      <c r="J9" s="236"/>
    </row>
    <row r="10" spans="1:10" ht="50.1" customHeight="1" x14ac:dyDescent="0.15">
      <c r="A10" s="238"/>
      <c r="B10" s="255"/>
      <c r="C10" s="292"/>
      <c r="D10" s="233"/>
      <c r="E10" s="229"/>
      <c r="F10" s="236"/>
      <c r="G10" s="236"/>
      <c r="H10" s="290" t="s">
        <v>111</v>
      </c>
      <c r="I10" s="231">
        <v>0</v>
      </c>
      <c r="J10" s="236"/>
    </row>
    <row r="11" spans="1:10" ht="50.1" customHeight="1" x14ac:dyDescent="0.15">
      <c r="A11" s="238"/>
      <c r="B11" s="255"/>
      <c r="C11" s="292"/>
      <c r="D11" s="233"/>
      <c r="E11" s="229"/>
      <c r="F11" s="236"/>
      <c r="G11" s="236"/>
      <c r="H11" s="290" t="s">
        <v>111</v>
      </c>
      <c r="I11" s="231">
        <v>0</v>
      </c>
      <c r="J11" s="236"/>
    </row>
  </sheetData>
  <mergeCells count="9">
    <mergeCell ref="A1:J1"/>
    <mergeCell ref="A3:A4"/>
    <mergeCell ref="B3:B4"/>
    <mergeCell ref="D3:D4"/>
    <mergeCell ref="E3:E4"/>
    <mergeCell ref="F3:F4"/>
    <mergeCell ref="G3:H3"/>
    <mergeCell ref="I3:I4"/>
    <mergeCell ref="J3:J4"/>
  </mergeCells>
  <phoneticPr fontId="2" type="noConversion"/>
  <dataValidations count="1">
    <dataValidation type="list" allowBlank="1" showInputMessage="1" showErrorMessage="1" sqref="A6:A11">
      <formula1>"일반회계"</formula1>
    </dataValidation>
  </dataValidations>
  <pageMargins left="0.59055118110236227" right="0.59055118110236227" top="0.59055118110236227" bottom="0.59055118110236227" header="0" footer="0"/>
  <pageSetup paperSize="9" scale="8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"/>
  <sheetViews>
    <sheetView view="pageBreakPreview" zoomScaleNormal="100" zoomScaleSheetLayoutView="100" workbookViewId="0">
      <selection activeCell="G20" sqref="G20"/>
    </sheetView>
  </sheetViews>
  <sheetFormatPr defaultRowHeight="13.5" x14ac:dyDescent="0.15"/>
  <cols>
    <col min="1" max="1" width="9.5546875" customWidth="1"/>
    <col min="2" max="2" width="8.88671875" customWidth="1"/>
    <col min="3" max="3" width="10.44140625" style="2" customWidth="1"/>
    <col min="4" max="4" width="6.6640625" style="221" customWidth="1"/>
    <col min="5" max="5" width="26" customWidth="1"/>
    <col min="6" max="6" width="12.77734375" customWidth="1"/>
    <col min="7" max="7" width="12.5546875" customWidth="1"/>
    <col min="8" max="8" width="22.44140625" customWidth="1"/>
    <col min="9" max="9" width="9.77734375" customWidth="1"/>
    <col min="10" max="10" width="9.33203125" customWidth="1"/>
  </cols>
  <sheetData>
    <row r="1" spans="1:11" ht="39" customHeight="1" x14ac:dyDescent="0.15">
      <c r="A1" s="438" t="s">
        <v>134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1" s="1" customFormat="1" ht="30" customHeight="1" x14ac:dyDescent="0.15">
      <c r="A2" s="240" t="s">
        <v>87</v>
      </c>
      <c r="B2" s="26"/>
      <c r="C2" s="26"/>
      <c r="D2" s="220"/>
      <c r="E2" s="15"/>
      <c r="F2" s="15"/>
      <c r="G2" s="15"/>
      <c r="H2" s="222"/>
      <c r="I2" s="222"/>
      <c r="J2" s="188" t="s">
        <v>29</v>
      </c>
    </row>
    <row r="3" spans="1:11" s="14" customFormat="1" ht="32.25" customHeight="1" x14ac:dyDescent="0.15">
      <c r="A3" s="439" t="s">
        <v>74</v>
      </c>
      <c r="B3" s="440" t="s">
        <v>23</v>
      </c>
      <c r="C3" s="244" t="s">
        <v>24</v>
      </c>
      <c r="D3" s="449" t="s">
        <v>67</v>
      </c>
      <c r="E3" s="439" t="s">
        <v>25</v>
      </c>
      <c r="F3" s="439" t="s">
        <v>50</v>
      </c>
      <c r="G3" s="440" t="s">
        <v>122</v>
      </c>
      <c r="H3" s="439"/>
      <c r="I3" s="439" t="s">
        <v>53</v>
      </c>
      <c r="J3" s="439" t="s">
        <v>55</v>
      </c>
      <c r="K3" s="224"/>
    </row>
    <row r="4" spans="1:11" s="14" customFormat="1" ht="32.25" customHeight="1" x14ac:dyDescent="0.15">
      <c r="A4" s="439"/>
      <c r="B4" s="441"/>
      <c r="C4" s="243" t="s">
        <v>66</v>
      </c>
      <c r="D4" s="450"/>
      <c r="E4" s="439"/>
      <c r="F4" s="439"/>
      <c r="G4" s="242" t="s">
        <v>22</v>
      </c>
      <c r="H4" s="242" t="s">
        <v>63</v>
      </c>
      <c r="I4" s="439"/>
      <c r="J4" s="439"/>
      <c r="K4" s="224"/>
    </row>
    <row r="5" spans="1:11" ht="39.75" customHeight="1" x14ac:dyDescent="0.15">
      <c r="A5" s="245" t="s">
        <v>89</v>
      </c>
      <c r="B5" s="246"/>
      <c r="C5" s="247"/>
      <c r="D5" s="247"/>
      <c r="E5" s="248"/>
      <c r="F5" s="249">
        <f>SUM(F6:F16)</f>
        <v>13960943</v>
      </c>
      <c r="G5" s="249">
        <f>SUM(G6:G16)</f>
        <v>2982818</v>
      </c>
      <c r="H5" s="249"/>
      <c r="I5" s="250">
        <f>SUM(I6:I16)</f>
        <v>10978125</v>
      </c>
      <c r="J5" s="249"/>
      <c r="K5" s="227"/>
    </row>
    <row r="6" spans="1:11" ht="30.75" customHeight="1" x14ac:dyDescent="0.15">
      <c r="A6" s="238" t="s">
        <v>105</v>
      </c>
      <c r="B6" s="295" t="s">
        <v>176</v>
      </c>
      <c r="C6" s="228" t="s">
        <v>151</v>
      </c>
      <c r="D6" s="233">
        <v>435</v>
      </c>
      <c r="E6" s="314" t="s">
        <v>177</v>
      </c>
      <c r="F6" s="236">
        <v>350000</v>
      </c>
      <c r="G6" s="291">
        <v>50000</v>
      </c>
      <c r="H6" s="313" t="s">
        <v>206</v>
      </c>
      <c r="I6" s="231">
        <f t="shared" ref="I6:I7" si="0">F6-G6</f>
        <v>300000</v>
      </c>
      <c r="J6" s="236"/>
      <c r="K6" s="227"/>
    </row>
    <row r="7" spans="1:11" ht="30.75" customHeight="1" x14ac:dyDescent="0.15">
      <c r="A7" s="238" t="s">
        <v>68</v>
      </c>
      <c r="B7" s="295" t="s">
        <v>176</v>
      </c>
      <c r="C7" s="228" t="s">
        <v>154</v>
      </c>
      <c r="D7" s="233">
        <v>435</v>
      </c>
      <c r="E7" s="314" t="s">
        <v>178</v>
      </c>
      <c r="F7" s="236">
        <v>7146611</v>
      </c>
      <c r="G7" s="291">
        <v>146611</v>
      </c>
      <c r="H7" s="313" t="s">
        <v>207</v>
      </c>
      <c r="I7" s="231">
        <f t="shared" si="0"/>
        <v>7000000</v>
      </c>
      <c r="J7" s="236"/>
      <c r="K7" s="227"/>
    </row>
    <row r="8" spans="1:11" ht="30.75" customHeight="1" x14ac:dyDescent="0.15">
      <c r="A8" s="238" t="s">
        <v>68</v>
      </c>
      <c r="B8" s="295" t="s">
        <v>179</v>
      </c>
      <c r="C8" s="228" t="s">
        <v>151</v>
      </c>
      <c r="D8" s="233">
        <v>588</v>
      </c>
      <c r="E8" s="314" t="s">
        <v>180</v>
      </c>
      <c r="F8" s="236">
        <v>1500</v>
      </c>
      <c r="G8" s="236">
        <v>300</v>
      </c>
      <c r="H8" s="313" t="s">
        <v>208</v>
      </c>
      <c r="I8" s="231">
        <f>F8-G8</f>
        <v>1200</v>
      </c>
      <c r="J8" s="236"/>
      <c r="K8" s="227"/>
    </row>
    <row r="9" spans="1:11" ht="30.75" customHeight="1" x14ac:dyDescent="0.15">
      <c r="A9" s="238" t="s">
        <v>68</v>
      </c>
      <c r="B9" s="295" t="s">
        <v>181</v>
      </c>
      <c r="C9" s="228" t="s">
        <v>182</v>
      </c>
      <c r="D9" s="233">
        <v>594</v>
      </c>
      <c r="E9" s="314" t="s">
        <v>183</v>
      </c>
      <c r="F9" s="236">
        <v>49342</v>
      </c>
      <c r="G9" s="236">
        <v>49342</v>
      </c>
      <c r="H9" s="456" t="s">
        <v>213</v>
      </c>
      <c r="I9" s="231">
        <f t="shared" ref="I9:I15" si="1">F9-G9</f>
        <v>0</v>
      </c>
      <c r="J9" s="236"/>
      <c r="K9" s="227"/>
    </row>
    <row r="10" spans="1:11" ht="30.75" customHeight="1" x14ac:dyDescent="0.15">
      <c r="A10" s="238" t="s">
        <v>68</v>
      </c>
      <c r="B10" s="295" t="s">
        <v>181</v>
      </c>
      <c r="C10" s="228" t="s">
        <v>184</v>
      </c>
      <c r="D10" s="233">
        <v>594</v>
      </c>
      <c r="E10" s="314" t="s">
        <v>185</v>
      </c>
      <c r="F10" s="236">
        <v>54130</v>
      </c>
      <c r="G10" s="236">
        <v>28405</v>
      </c>
      <c r="H10" s="456" t="s">
        <v>212</v>
      </c>
      <c r="I10" s="231">
        <f t="shared" si="1"/>
        <v>25725</v>
      </c>
      <c r="J10" s="236"/>
      <c r="K10" s="227"/>
    </row>
    <row r="11" spans="1:11" ht="30.75" customHeight="1" x14ac:dyDescent="0.15">
      <c r="A11" s="238" t="s">
        <v>68</v>
      </c>
      <c r="B11" s="295" t="s">
        <v>186</v>
      </c>
      <c r="C11" s="228" t="s">
        <v>150</v>
      </c>
      <c r="D11" s="233">
        <v>607</v>
      </c>
      <c r="E11" s="314" t="s">
        <v>187</v>
      </c>
      <c r="F11" s="236">
        <v>1200</v>
      </c>
      <c r="G11" s="236">
        <v>1200</v>
      </c>
      <c r="H11" s="313" t="s">
        <v>209</v>
      </c>
      <c r="I11" s="231">
        <f t="shared" si="1"/>
        <v>0</v>
      </c>
      <c r="J11" s="232"/>
      <c r="K11" s="227"/>
    </row>
    <row r="12" spans="1:11" ht="30.75" customHeight="1" x14ac:dyDescent="0.15">
      <c r="A12" s="238" t="s">
        <v>68</v>
      </c>
      <c r="B12" s="295" t="s">
        <v>188</v>
      </c>
      <c r="C12" s="393" t="s">
        <v>189</v>
      </c>
      <c r="D12" s="233">
        <v>625</v>
      </c>
      <c r="E12" s="314" t="s">
        <v>190</v>
      </c>
      <c r="F12" s="236">
        <v>4500000</v>
      </c>
      <c r="G12" s="236">
        <v>900000</v>
      </c>
      <c r="H12" s="313" t="s">
        <v>210</v>
      </c>
      <c r="I12" s="231">
        <f t="shared" si="1"/>
        <v>3600000</v>
      </c>
      <c r="J12" s="236"/>
      <c r="K12" s="227"/>
    </row>
    <row r="13" spans="1:11" ht="30.75" customHeight="1" x14ac:dyDescent="0.15">
      <c r="A13" s="238" t="s">
        <v>68</v>
      </c>
      <c r="B13" s="295" t="s">
        <v>191</v>
      </c>
      <c r="C13" s="228" t="s">
        <v>156</v>
      </c>
      <c r="D13" s="233">
        <v>834</v>
      </c>
      <c r="E13" s="314" t="s">
        <v>192</v>
      </c>
      <c r="F13" s="236">
        <v>1850000</v>
      </c>
      <c r="G13" s="236">
        <v>1800000</v>
      </c>
      <c r="H13" s="313" t="s">
        <v>207</v>
      </c>
      <c r="I13" s="231">
        <f t="shared" si="1"/>
        <v>50000</v>
      </c>
      <c r="J13" s="232"/>
      <c r="K13" s="227"/>
    </row>
    <row r="14" spans="1:11" ht="30.75" customHeight="1" x14ac:dyDescent="0.15">
      <c r="A14" s="238" t="s">
        <v>68</v>
      </c>
      <c r="B14" s="295" t="s">
        <v>191</v>
      </c>
      <c r="C14" s="228" t="s">
        <v>193</v>
      </c>
      <c r="D14" s="233">
        <v>834</v>
      </c>
      <c r="E14" s="314" t="s">
        <v>192</v>
      </c>
      <c r="F14" s="236">
        <v>6660</v>
      </c>
      <c r="G14" s="236">
        <v>6660</v>
      </c>
      <c r="H14" s="313" t="s">
        <v>211</v>
      </c>
      <c r="I14" s="231">
        <f t="shared" si="1"/>
        <v>0</v>
      </c>
      <c r="J14" s="232"/>
    </row>
    <row r="15" spans="1:11" ht="30.75" customHeight="1" x14ac:dyDescent="0.15">
      <c r="A15" s="238" t="s">
        <v>68</v>
      </c>
      <c r="B15" s="295" t="s">
        <v>194</v>
      </c>
      <c r="C15" s="228" t="s">
        <v>151</v>
      </c>
      <c r="D15" s="233">
        <v>888</v>
      </c>
      <c r="E15" s="314" t="s">
        <v>180</v>
      </c>
      <c r="F15" s="236">
        <v>1500</v>
      </c>
      <c r="G15" s="236">
        <v>300</v>
      </c>
      <c r="H15" s="313" t="s">
        <v>208</v>
      </c>
      <c r="I15" s="231">
        <f t="shared" si="1"/>
        <v>1200</v>
      </c>
      <c r="J15" s="232"/>
    </row>
    <row r="16" spans="1:11" ht="14.25" x14ac:dyDescent="0.15">
      <c r="A16" s="238"/>
      <c r="B16" s="295"/>
      <c r="C16" s="393"/>
      <c r="D16" s="233"/>
      <c r="E16" s="314"/>
      <c r="F16" s="236"/>
      <c r="G16" s="236"/>
      <c r="H16" s="290"/>
      <c r="I16" s="231"/>
      <c r="J16" s="232"/>
    </row>
  </sheetData>
  <mergeCells count="9">
    <mergeCell ref="A1:J1"/>
    <mergeCell ref="I3:I4"/>
    <mergeCell ref="J3:J4"/>
    <mergeCell ref="A3:A4"/>
    <mergeCell ref="B3:B4"/>
    <mergeCell ref="D3:D4"/>
    <mergeCell ref="E3:E4"/>
    <mergeCell ref="F3:F4"/>
    <mergeCell ref="G3:H3"/>
  </mergeCells>
  <phoneticPr fontId="2" type="noConversion"/>
  <pageMargins left="0.59055118110236227" right="0.59055118110236227" top="0.59055118110236227" bottom="0.59055118110236227" header="0" footer="0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"/>
  <sheetViews>
    <sheetView workbookViewId="0">
      <selection activeCell="I11" sqref="I11"/>
    </sheetView>
  </sheetViews>
  <sheetFormatPr defaultRowHeight="13.5" x14ac:dyDescent="0.15"/>
  <cols>
    <col min="2" max="2" width="11.21875" customWidth="1"/>
    <col min="3" max="3" width="15" style="2" customWidth="1"/>
    <col min="4" max="4" width="8" style="2" customWidth="1"/>
    <col min="5" max="5" width="16.6640625" customWidth="1"/>
    <col min="6" max="6" width="12.5546875" customWidth="1"/>
    <col min="7" max="7" width="11.6640625" customWidth="1"/>
    <col min="8" max="8" width="14.5546875" customWidth="1"/>
    <col min="9" max="9" width="13.77734375" customWidth="1"/>
    <col min="10" max="10" width="13.21875" customWidth="1"/>
  </cols>
  <sheetData>
    <row r="1" spans="1:11" s="190" customFormat="1" ht="53.25" customHeight="1" x14ac:dyDescent="0.15">
      <c r="A1"/>
      <c r="B1" s="438" t="s">
        <v>103</v>
      </c>
      <c r="C1" s="438"/>
      <c r="D1" s="438"/>
      <c r="E1" s="438"/>
      <c r="F1" s="438"/>
      <c r="G1" s="438"/>
      <c r="H1" s="438"/>
      <c r="I1" s="241"/>
    </row>
    <row r="2" spans="1:11" s="1" customFormat="1" ht="37.5" customHeight="1" x14ac:dyDescent="0.15">
      <c r="A2" s="251" t="s">
        <v>91</v>
      </c>
      <c r="B2" s="26"/>
      <c r="C2" s="26"/>
      <c r="D2" s="189"/>
      <c r="E2" s="15"/>
      <c r="F2" s="15"/>
      <c r="G2" s="15"/>
      <c r="H2" s="444"/>
      <c r="I2" s="444"/>
      <c r="J2" s="188" t="s">
        <v>29</v>
      </c>
    </row>
    <row r="3" spans="1:11" s="14" customFormat="1" ht="39" customHeight="1" x14ac:dyDescent="0.15">
      <c r="A3" s="439" t="s">
        <v>74</v>
      </c>
      <c r="B3" s="439" t="s">
        <v>23</v>
      </c>
      <c r="C3" s="244" t="s">
        <v>24</v>
      </c>
      <c r="D3" s="449" t="s">
        <v>67</v>
      </c>
      <c r="E3" s="439" t="s">
        <v>25</v>
      </c>
      <c r="F3" s="439" t="s">
        <v>50</v>
      </c>
      <c r="G3" s="440" t="s">
        <v>27</v>
      </c>
      <c r="H3" s="439"/>
      <c r="I3" s="439" t="s">
        <v>53</v>
      </c>
      <c r="J3" s="439" t="s">
        <v>55</v>
      </c>
    </row>
    <row r="4" spans="1:11" s="14" customFormat="1" ht="33" customHeight="1" x14ac:dyDescent="0.15">
      <c r="A4" s="439"/>
      <c r="B4" s="439"/>
      <c r="C4" s="243" t="s">
        <v>66</v>
      </c>
      <c r="D4" s="450"/>
      <c r="E4" s="439"/>
      <c r="F4" s="439"/>
      <c r="G4" s="242" t="s">
        <v>22</v>
      </c>
      <c r="H4" s="242" t="s">
        <v>63</v>
      </c>
      <c r="I4" s="439"/>
      <c r="J4" s="439"/>
    </row>
    <row r="5" spans="1:11" s="14" customFormat="1" ht="42.75" customHeight="1" x14ac:dyDescent="0.15">
      <c r="A5" s="245" t="s">
        <v>28</v>
      </c>
      <c r="B5" s="252"/>
      <c r="C5" s="249"/>
      <c r="D5" s="249"/>
      <c r="E5" s="248"/>
      <c r="F5" s="253">
        <f>SUM(F6:F14)</f>
        <v>0</v>
      </c>
      <c r="G5" s="253">
        <f>SUM(G6:G14)</f>
        <v>0</v>
      </c>
      <c r="H5" s="253">
        <f>SUM(H6:H14)</f>
        <v>0</v>
      </c>
      <c r="I5" s="253">
        <f>SUM(I6:I14)</f>
        <v>0</v>
      </c>
      <c r="J5" s="249"/>
    </row>
    <row r="6" spans="1:11" s="14" customFormat="1" ht="42.75" customHeight="1" x14ac:dyDescent="0.15">
      <c r="A6" s="256" t="s">
        <v>98</v>
      </c>
      <c r="B6" s="257"/>
      <c r="C6" s="258"/>
      <c r="D6" s="258"/>
      <c r="E6" s="259"/>
      <c r="F6" s="260">
        <f>SUM(F7:F14)</f>
        <v>0</v>
      </c>
      <c r="G6" s="261">
        <f>SUM(G7:G14)</f>
        <v>0</v>
      </c>
      <c r="H6" s="259"/>
      <c r="I6" s="262">
        <f>F6-G6</f>
        <v>0</v>
      </c>
      <c r="J6" s="258"/>
    </row>
    <row r="7" spans="1:11" s="14" customFormat="1" ht="42.75" customHeight="1" x14ac:dyDescent="0.15">
      <c r="A7" s="238" t="s">
        <v>97</v>
      </c>
      <c r="B7" s="254" t="s">
        <v>95</v>
      </c>
      <c r="C7" s="236"/>
      <c r="D7" s="236"/>
      <c r="E7" s="232"/>
      <c r="F7" s="237"/>
      <c r="G7" s="230"/>
      <c r="H7" s="232"/>
      <c r="I7" s="231">
        <f>F7-G7</f>
        <v>0</v>
      </c>
      <c r="J7" s="236"/>
    </row>
    <row r="8" spans="1:11" s="14" customFormat="1" ht="42.75" customHeight="1" x14ac:dyDescent="0.15">
      <c r="A8" s="238" t="s">
        <v>104</v>
      </c>
      <c r="B8" s="235"/>
      <c r="C8" s="236"/>
      <c r="D8" s="236"/>
      <c r="E8" s="232"/>
      <c r="F8" s="237"/>
      <c r="G8" s="230"/>
      <c r="H8" s="232"/>
      <c r="I8" s="231">
        <f t="shared" ref="I8:I14" si="0">F8-G8</f>
        <v>0</v>
      </c>
      <c r="J8" s="236"/>
    </row>
    <row r="9" spans="1:11" s="14" customFormat="1" ht="42.75" customHeight="1" x14ac:dyDescent="0.15">
      <c r="A9" s="238"/>
      <c r="B9" s="254" t="s">
        <v>95</v>
      </c>
      <c r="C9" s="236"/>
      <c r="D9" s="236"/>
      <c r="E9" s="232"/>
      <c r="F9" s="237"/>
      <c r="G9" s="230"/>
      <c r="H9" s="232"/>
      <c r="I9" s="231">
        <f t="shared" si="0"/>
        <v>0</v>
      </c>
      <c r="J9" s="236"/>
    </row>
    <row r="10" spans="1:11" s="14" customFormat="1" ht="42.75" customHeight="1" x14ac:dyDescent="0.15">
      <c r="A10" s="238"/>
      <c r="B10" s="235"/>
      <c r="C10" s="236"/>
      <c r="D10" s="236"/>
      <c r="E10" s="232"/>
      <c r="F10" s="237"/>
      <c r="G10" s="230"/>
      <c r="H10" s="232"/>
      <c r="I10" s="231">
        <f t="shared" si="0"/>
        <v>0</v>
      </c>
      <c r="J10" s="236"/>
    </row>
    <row r="11" spans="1:11" s="14" customFormat="1" ht="42.75" customHeight="1" x14ac:dyDescent="0.15">
      <c r="A11" s="238"/>
      <c r="B11" s="254" t="s">
        <v>95</v>
      </c>
      <c r="C11" s="236"/>
      <c r="D11" s="236"/>
      <c r="E11" s="232"/>
      <c r="F11" s="237"/>
      <c r="G11" s="230"/>
      <c r="H11" s="232"/>
      <c r="I11" s="231">
        <f>F11-G11</f>
        <v>0</v>
      </c>
      <c r="J11" s="236"/>
    </row>
    <row r="12" spans="1:11" s="14" customFormat="1" ht="42.75" customHeight="1" x14ac:dyDescent="0.15">
      <c r="A12" s="238"/>
      <c r="B12" s="254"/>
      <c r="C12" s="236"/>
      <c r="D12" s="236"/>
      <c r="E12" s="232"/>
      <c r="F12" s="237"/>
      <c r="G12" s="230"/>
      <c r="H12" s="232"/>
      <c r="I12" s="231">
        <f>F12-G12</f>
        <v>0</v>
      </c>
      <c r="J12" s="236"/>
    </row>
    <row r="13" spans="1:11" s="14" customFormat="1" ht="42.75" customHeight="1" x14ac:dyDescent="0.15">
      <c r="A13" s="238"/>
      <c r="B13" s="254" t="s">
        <v>96</v>
      </c>
      <c r="C13" s="236"/>
      <c r="D13" s="236"/>
      <c r="E13" s="232"/>
      <c r="F13" s="237"/>
      <c r="G13" s="230"/>
      <c r="H13" s="232"/>
      <c r="I13" s="231">
        <f t="shared" si="0"/>
        <v>0</v>
      </c>
      <c r="J13" s="236"/>
    </row>
    <row r="14" spans="1:11" s="14" customFormat="1" ht="42.75" customHeight="1" x14ac:dyDescent="0.15">
      <c r="A14" s="238"/>
      <c r="B14" s="235"/>
      <c r="C14" s="228"/>
      <c r="D14" s="236"/>
      <c r="E14" s="232"/>
      <c r="F14" s="237"/>
      <c r="G14" s="230"/>
      <c r="H14" s="234"/>
      <c r="I14" s="231">
        <f t="shared" si="0"/>
        <v>0</v>
      </c>
      <c r="J14" s="236"/>
    </row>
    <row r="15" spans="1:11" s="14" customFormat="1" ht="42.75" customHeight="1" x14ac:dyDescent="0.15">
      <c r="A15"/>
      <c r="B15"/>
      <c r="C15" s="2"/>
      <c r="D15" s="2"/>
      <c r="E15"/>
      <c r="F15"/>
      <c r="G15"/>
      <c r="H15"/>
      <c r="I15"/>
      <c r="J15"/>
      <c r="K15"/>
    </row>
    <row r="16" spans="1:11" s="14" customFormat="1" ht="42.75" customHeight="1" x14ac:dyDescent="0.15">
      <c r="A16"/>
      <c r="B16"/>
      <c r="C16" s="2"/>
      <c r="D16" s="2"/>
      <c r="E16"/>
      <c r="F16"/>
      <c r="G16"/>
      <c r="H16"/>
      <c r="I16"/>
      <c r="J16"/>
      <c r="K16"/>
    </row>
  </sheetData>
  <mergeCells count="10">
    <mergeCell ref="J3:J4"/>
    <mergeCell ref="B1:H1"/>
    <mergeCell ref="H2:I2"/>
    <mergeCell ref="A3:A4"/>
    <mergeCell ref="B3:B4"/>
    <mergeCell ref="D3:D4"/>
    <mergeCell ref="E3:E4"/>
    <mergeCell ref="F3:F4"/>
    <mergeCell ref="G3:H3"/>
    <mergeCell ref="I3:I4"/>
  </mergeCells>
  <phoneticPr fontId="2" type="noConversion"/>
  <dataValidations count="1">
    <dataValidation type="list" allowBlank="1" showInputMessage="1" showErrorMessage="1" sqref="A7:A19">
      <formula1>"공유재산특별회계,의료급여기금특별회계,기초생활보장특별회계,폐기물처리시설특별회계"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5"/>
  <sheetViews>
    <sheetView view="pageBreakPreview" zoomScaleNormal="100" zoomScaleSheetLayoutView="100" workbookViewId="0">
      <selection activeCell="C8" sqref="C8"/>
    </sheetView>
  </sheetViews>
  <sheetFormatPr defaultRowHeight="13.5" x14ac:dyDescent="0.15"/>
  <cols>
    <col min="2" max="2" width="9.109375" customWidth="1"/>
    <col min="3" max="3" width="12.21875" style="2" customWidth="1"/>
    <col min="4" max="4" width="8.77734375" style="2" customWidth="1"/>
    <col min="5" max="5" width="26.109375" customWidth="1"/>
    <col min="6" max="6" width="12.5546875" customWidth="1"/>
    <col min="7" max="7" width="11.6640625" customWidth="1"/>
    <col min="8" max="8" width="22.6640625" customWidth="1"/>
    <col min="9" max="9" width="10.77734375" customWidth="1"/>
    <col min="10" max="10" width="13.21875" customWidth="1"/>
  </cols>
  <sheetData>
    <row r="1" spans="1:11" s="190" customFormat="1" ht="42.75" customHeight="1" x14ac:dyDescent="0.15">
      <c r="A1" s="438" t="s">
        <v>134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1" s="1" customFormat="1" ht="33.75" customHeight="1" x14ac:dyDescent="0.15">
      <c r="A2" s="251" t="s">
        <v>116</v>
      </c>
      <c r="B2" s="26"/>
      <c r="C2" s="26"/>
      <c r="D2" s="189"/>
      <c r="E2" s="15"/>
      <c r="F2" s="15"/>
      <c r="G2" s="15"/>
      <c r="H2" s="444"/>
      <c r="I2" s="444"/>
      <c r="J2" s="188" t="s">
        <v>29</v>
      </c>
    </row>
    <row r="3" spans="1:11" s="14" customFormat="1" ht="39.950000000000003" customHeight="1" x14ac:dyDescent="0.15">
      <c r="A3" s="439" t="s">
        <v>74</v>
      </c>
      <c r="B3" s="439" t="s">
        <v>23</v>
      </c>
      <c r="C3" s="323" t="s">
        <v>24</v>
      </c>
      <c r="D3" s="449" t="s">
        <v>67</v>
      </c>
      <c r="E3" s="439" t="s">
        <v>25</v>
      </c>
      <c r="F3" s="439" t="s">
        <v>50</v>
      </c>
      <c r="G3" s="440" t="s">
        <v>122</v>
      </c>
      <c r="H3" s="439"/>
      <c r="I3" s="439" t="s">
        <v>53</v>
      </c>
      <c r="J3" s="439" t="s">
        <v>55</v>
      </c>
    </row>
    <row r="4" spans="1:11" s="14" customFormat="1" ht="39.950000000000003" customHeight="1" x14ac:dyDescent="0.15">
      <c r="A4" s="439"/>
      <c r="B4" s="439"/>
      <c r="C4" s="322" t="s">
        <v>66</v>
      </c>
      <c r="D4" s="450"/>
      <c r="E4" s="439"/>
      <c r="F4" s="439"/>
      <c r="G4" s="321" t="s">
        <v>22</v>
      </c>
      <c r="H4" s="321" t="s">
        <v>63</v>
      </c>
      <c r="I4" s="439"/>
      <c r="J4" s="439"/>
    </row>
    <row r="5" spans="1:11" s="14" customFormat="1" ht="39.950000000000003" customHeight="1" x14ac:dyDescent="0.15">
      <c r="A5" s="245" t="s">
        <v>28</v>
      </c>
      <c r="B5" s="252"/>
      <c r="C5" s="249"/>
      <c r="D5" s="249"/>
      <c r="E5" s="248"/>
      <c r="F5" s="253">
        <f>SUM(F7:F13)</f>
        <v>0</v>
      </c>
      <c r="G5" s="253">
        <f>SUM(G7:G13)</f>
        <v>0</v>
      </c>
      <c r="H5" s="253"/>
      <c r="I5" s="253">
        <f>SUM(I6:I13)</f>
        <v>0</v>
      </c>
      <c r="J5" s="249"/>
    </row>
    <row r="6" spans="1:11" s="14" customFormat="1" ht="50.1" customHeight="1" x14ac:dyDescent="0.15">
      <c r="A6" s="256" t="s">
        <v>98</v>
      </c>
      <c r="B6" s="257"/>
      <c r="C6" s="258"/>
      <c r="D6" s="258"/>
      <c r="E6" s="259"/>
      <c r="F6" s="260">
        <f>SUM(F7:F13)</f>
        <v>0</v>
      </c>
      <c r="G6" s="260">
        <f>SUM(G7:G13)</f>
        <v>0</v>
      </c>
      <c r="H6" s="259"/>
      <c r="I6" s="262">
        <f>F6-G6</f>
        <v>0</v>
      </c>
      <c r="J6" s="258"/>
    </row>
    <row r="7" spans="1:11" s="14" customFormat="1" ht="50.1" customHeight="1" x14ac:dyDescent="0.15">
      <c r="A7" s="238"/>
      <c r="B7" s="254"/>
      <c r="C7" s="228"/>
      <c r="D7" s="236"/>
      <c r="E7" s="302"/>
      <c r="F7" s="237"/>
      <c r="G7" s="236"/>
      <c r="H7" s="301" t="s">
        <v>111</v>
      </c>
      <c r="I7" s="231">
        <f>F7-G7</f>
        <v>0</v>
      </c>
      <c r="J7" s="236"/>
    </row>
    <row r="8" spans="1:11" s="14" customFormat="1" ht="50.1" customHeight="1" x14ac:dyDescent="0.15">
      <c r="A8" s="238"/>
      <c r="B8" s="235"/>
      <c r="C8" s="236"/>
      <c r="D8" s="236"/>
      <c r="E8" s="232"/>
      <c r="F8" s="237"/>
      <c r="G8" s="230"/>
      <c r="H8" s="232"/>
      <c r="I8" s="231"/>
      <c r="J8" s="236"/>
    </row>
    <row r="9" spans="1:11" s="14" customFormat="1" ht="50.1" customHeight="1" x14ac:dyDescent="0.15">
      <c r="A9" s="238"/>
      <c r="B9" s="235"/>
      <c r="C9" s="236"/>
      <c r="D9" s="236"/>
      <c r="E9" s="232"/>
      <c r="F9" s="237"/>
      <c r="G9" s="230"/>
      <c r="H9" s="232"/>
      <c r="I9" s="231"/>
      <c r="J9" s="236"/>
    </row>
    <row r="10" spans="1:11" s="14" customFormat="1" ht="50.1" customHeight="1" x14ac:dyDescent="0.15">
      <c r="A10" s="238"/>
      <c r="B10" s="235"/>
      <c r="C10" s="236"/>
      <c r="D10" s="236"/>
      <c r="E10" s="232"/>
      <c r="F10" s="237"/>
      <c r="G10" s="230"/>
      <c r="H10" s="232"/>
      <c r="I10" s="231"/>
      <c r="J10" s="236"/>
    </row>
    <row r="11" spans="1:11" s="14" customFormat="1" ht="50.1" customHeight="1" x14ac:dyDescent="0.15">
      <c r="A11" s="238"/>
      <c r="B11" s="235"/>
      <c r="C11" s="236"/>
      <c r="D11" s="236"/>
      <c r="E11" s="232"/>
      <c r="F11" s="237"/>
      <c r="G11" s="230"/>
      <c r="H11" s="232"/>
      <c r="I11" s="231"/>
      <c r="J11" s="236"/>
    </row>
    <row r="12" spans="1:11" s="14" customFormat="1" ht="50.1" customHeight="1" x14ac:dyDescent="0.15">
      <c r="A12" s="238"/>
      <c r="B12" s="235"/>
      <c r="C12" s="236"/>
      <c r="D12" s="236"/>
      <c r="E12" s="232"/>
      <c r="F12" s="237"/>
      <c r="G12" s="230"/>
      <c r="H12" s="232"/>
      <c r="I12" s="231"/>
      <c r="J12" s="236"/>
    </row>
    <row r="13" spans="1:11" s="14" customFormat="1" ht="50.1" customHeight="1" x14ac:dyDescent="0.15">
      <c r="A13" s="238"/>
      <c r="B13" s="235"/>
      <c r="C13" s="236"/>
      <c r="D13" s="236"/>
      <c r="E13" s="232"/>
      <c r="F13" s="237"/>
      <c r="G13" s="230"/>
      <c r="H13" s="232"/>
      <c r="I13" s="231"/>
      <c r="J13" s="236"/>
    </row>
    <row r="14" spans="1:11" s="14" customFormat="1" ht="42.75" customHeight="1" x14ac:dyDescent="0.15">
      <c r="A14"/>
      <c r="B14"/>
      <c r="C14" s="2"/>
      <c r="D14" s="2"/>
      <c r="E14"/>
      <c r="F14"/>
      <c r="G14"/>
      <c r="H14"/>
      <c r="I14"/>
      <c r="J14"/>
      <c r="K14"/>
    </row>
    <row r="15" spans="1:11" s="14" customFormat="1" ht="42.75" customHeight="1" x14ac:dyDescent="0.15">
      <c r="A15"/>
      <c r="B15"/>
      <c r="C15" s="2"/>
      <c r="D15" s="2"/>
      <c r="E15"/>
      <c r="F15"/>
      <c r="G15"/>
      <c r="H15"/>
      <c r="I15"/>
      <c r="J15"/>
      <c r="K15"/>
    </row>
  </sheetData>
  <mergeCells count="10">
    <mergeCell ref="A1:J1"/>
    <mergeCell ref="H2:I2"/>
    <mergeCell ref="A3:A4"/>
    <mergeCell ref="B3:B4"/>
    <mergeCell ref="D3:D4"/>
    <mergeCell ref="E3:E4"/>
    <mergeCell ref="F3:F4"/>
    <mergeCell ref="G3:H3"/>
    <mergeCell ref="I3:I4"/>
    <mergeCell ref="J3:J4"/>
  </mergeCells>
  <phoneticPr fontId="2" type="noConversion"/>
  <dataValidations count="1">
    <dataValidation type="list" allowBlank="1" showInputMessage="1" showErrorMessage="1" sqref="A7:A13">
      <formula1>"공유재산관리특별회계, 의료급여기금특별회계,장기미집행특별회계, 교통사업특별회계, 철도건설사업특별회계,폐기물처리시설특별회계,도시재정비촉진특별회계,도시개발특별회계,공공시설등 설치특별회계,문화시설건립특별회계,도시재생특별회계"</formula1>
    </dataValidation>
  </dataValidations>
  <pageMargins left="0.70866141732283472" right="0.70866141732283472" top="0.59" bottom="0.56999999999999995" header="0.31496062992125984" footer="0.31496062992125984"/>
  <pageSetup paperSize="9" scale="83" fitToHeight="5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1"/>
  <sheetViews>
    <sheetView view="pageBreakPreview" zoomScaleNormal="100" zoomScaleSheetLayoutView="100" workbookViewId="0">
      <selection activeCell="M9" sqref="M9"/>
    </sheetView>
  </sheetViews>
  <sheetFormatPr defaultRowHeight="13.5" x14ac:dyDescent="0.15"/>
  <cols>
    <col min="2" max="2" width="11.77734375" customWidth="1"/>
    <col min="3" max="3" width="12.44140625" customWidth="1"/>
    <col min="5" max="5" width="23.44140625" customWidth="1"/>
    <col min="6" max="6" width="12.44140625" customWidth="1"/>
    <col min="7" max="7" width="12.109375" customWidth="1"/>
    <col min="8" max="8" width="24.44140625" customWidth="1"/>
    <col min="9" max="10" width="9.88671875" customWidth="1"/>
  </cols>
  <sheetData>
    <row r="1" spans="1:10" ht="42.75" customHeight="1" x14ac:dyDescent="0.15">
      <c r="A1" s="438" t="s">
        <v>135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0" ht="42.75" customHeight="1" x14ac:dyDescent="0.15">
      <c r="A2" s="240" t="s">
        <v>114</v>
      </c>
      <c r="B2" s="26"/>
      <c r="C2" s="26"/>
      <c r="D2" s="220"/>
      <c r="E2" s="15"/>
      <c r="F2" s="15"/>
      <c r="G2" s="15"/>
      <c r="H2" s="222"/>
      <c r="I2" s="222"/>
      <c r="J2" s="188" t="s">
        <v>29</v>
      </c>
    </row>
    <row r="3" spans="1:10" ht="50.1" customHeight="1" x14ac:dyDescent="0.15">
      <c r="A3" s="439" t="s">
        <v>74</v>
      </c>
      <c r="B3" s="439" t="s">
        <v>23</v>
      </c>
      <c r="C3" s="320" t="s">
        <v>24</v>
      </c>
      <c r="D3" s="442" t="s">
        <v>67</v>
      </c>
      <c r="E3" s="439" t="s">
        <v>106</v>
      </c>
      <c r="F3" s="439" t="s">
        <v>50</v>
      </c>
      <c r="G3" s="439" t="s">
        <v>122</v>
      </c>
      <c r="H3" s="439"/>
      <c r="I3" s="439" t="s">
        <v>53</v>
      </c>
      <c r="J3" s="439" t="s">
        <v>55</v>
      </c>
    </row>
    <row r="4" spans="1:10" ht="50.1" customHeight="1" x14ac:dyDescent="0.15">
      <c r="A4" s="439"/>
      <c r="B4" s="439"/>
      <c r="C4" s="319" t="s">
        <v>66</v>
      </c>
      <c r="D4" s="443"/>
      <c r="E4" s="439"/>
      <c r="F4" s="439"/>
      <c r="G4" s="318" t="s">
        <v>22</v>
      </c>
      <c r="H4" s="318" t="s">
        <v>63</v>
      </c>
      <c r="I4" s="439"/>
      <c r="J4" s="439"/>
    </row>
    <row r="5" spans="1:10" ht="50.1" customHeight="1" x14ac:dyDescent="0.15">
      <c r="A5" s="245" t="s">
        <v>28</v>
      </c>
      <c r="B5" s="246"/>
      <c r="C5" s="247"/>
      <c r="D5" s="247"/>
      <c r="E5" s="248"/>
      <c r="F5" s="289">
        <f>SUM(F6:F11)</f>
        <v>0</v>
      </c>
      <c r="G5" s="289">
        <f>SUM(G6:G11)</f>
        <v>0</v>
      </c>
      <c r="H5" s="289"/>
      <c r="I5" s="250">
        <f>F5-G5</f>
        <v>0</v>
      </c>
      <c r="J5" s="289"/>
    </row>
    <row r="6" spans="1:10" ht="50.1" customHeight="1" x14ac:dyDescent="0.15">
      <c r="A6" s="238" t="s">
        <v>68</v>
      </c>
      <c r="B6" s="255"/>
      <c r="C6" s="292"/>
      <c r="D6" s="233"/>
      <c r="E6" s="229"/>
      <c r="F6" s="236"/>
      <c r="G6" s="236"/>
      <c r="H6" s="290" t="s">
        <v>111</v>
      </c>
      <c r="I6" s="231">
        <v>0</v>
      </c>
      <c r="J6" s="236"/>
    </row>
    <row r="7" spans="1:10" ht="50.1" customHeight="1" x14ac:dyDescent="0.15">
      <c r="A7" s="238"/>
      <c r="B7" s="255"/>
      <c r="C7" s="292"/>
      <c r="D7" s="233"/>
      <c r="E7" s="229"/>
      <c r="F7" s="236"/>
      <c r="G7" s="236"/>
      <c r="H7" s="290" t="s">
        <v>111</v>
      </c>
      <c r="I7" s="231">
        <v>0</v>
      </c>
      <c r="J7" s="236"/>
    </row>
    <row r="8" spans="1:10" ht="50.1" customHeight="1" x14ac:dyDescent="0.15">
      <c r="A8" s="238"/>
      <c r="B8" s="255"/>
      <c r="C8" s="292"/>
      <c r="D8" s="233"/>
      <c r="E8" s="229"/>
      <c r="F8" s="236"/>
      <c r="G8" s="236"/>
      <c r="H8" s="290" t="s">
        <v>111</v>
      </c>
      <c r="I8" s="231">
        <v>0</v>
      </c>
      <c r="J8" s="236"/>
    </row>
    <row r="9" spans="1:10" ht="50.1" customHeight="1" x14ac:dyDescent="0.15">
      <c r="A9" s="238"/>
      <c r="B9" s="255"/>
      <c r="C9" s="292"/>
      <c r="D9" s="233"/>
      <c r="E9" s="229"/>
      <c r="F9" s="236"/>
      <c r="G9" s="236"/>
      <c r="H9" s="290" t="s">
        <v>111</v>
      </c>
      <c r="I9" s="231">
        <v>0</v>
      </c>
      <c r="J9" s="236"/>
    </row>
    <row r="10" spans="1:10" ht="50.1" customHeight="1" x14ac:dyDescent="0.15">
      <c r="A10" s="238"/>
      <c r="B10" s="255"/>
      <c r="C10" s="292"/>
      <c r="D10" s="233"/>
      <c r="E10" s="229"/>
      <c r="F10" s="236"/>
      <c r="G10" s="236"/>
      <c r="H10" s="290" t="s">
        <v>111</v>
      </c>
      <c r="I10" s="231">
        <v>0</v>
      </c>
      <c r="J10" s="236"/>
    </row>
    <row r="11" spans="1:10" ht="50.1" customHeight="1" x14ac:dyDescent="0.15">
      <c r="A11" s="238"/>
      <c r="B11" s="255"/>
      <c r="C11" s="292"/>
      <c r="D11" s="233"/>
      <c r="E11" s="229"/>
      <c r="F11" s="236"/>
      <c r="G11" s="236"/>
      <c r="H11" s="290" t="s">
        <v>111</v>
      </c>
      <c r="I11" s="231">
        <v>0</v>
      </c>
      <c r="J11" s="236"/>
    </row>
  </sheetData>
  <mergeCells count="9">
    <mergeCell ref="A1:J1"/>
    <mergeCell ref="A3:A4"/>
    <mergeCell ref="B3:B4"/>
    <mergeCell ref="D3:D4"/>
    <mergeCell ref="E3:E4"/>
    <mergeCell ref="F3:F4"/>
    <mergeCell ref="G3:H3"/>
    <mergeCell ref="I3:I4"/>
    <mergeCell ref="J3:J4"/>
  </mergeCells>
  <phoneticPr fontId="2" type="noConversion"/>
  <dataValidations count="1">
    <dataValidation type="list" allowBlank="1" showInputMessage="1" showErrorMessage="1" sqref="A6:A11">
      <formula1>"일반회계"</formula1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5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5"/>
  <sheetViews>
    <sheetView view="pageBreakPreview" zoomScaleNormal="100" zoomScaleSheetLayoutView="100" workbookViewId="0">
      <selection activeCell="N9" sqref="N9"/>
    </sheetView>
  </sheetViews>
  <sheetFormatPr defaultRowHeight="13.5" x14ac:dyDescent="0.15"/>
  <cols>
    <col min="1" max="1" width="8.109375" customWidth="1"/>
    <col min="2" max="2" width="8.88671875" customWidth="1"/>
    <col min="3" max="3" width="12.88671875" style="2" customWidth="1"/>
    <col min="4" max="4" width="7.5546875" style="221" customWidth="1"/>
    <col min="5" max="5" width="22.44140625" customWidth="1"/>
    <col min="6" max="6" width="12.5546875" customWidth="1"/>
    <col min="7" max="7" width="12.21875" customWidth="1"/>
    <col min="8" max="8" width="31.6640625" customWidth="1"/>
    <col min="9" max="9" width="9.88671875" customWidth="1"/>
    <col min="10" max="10" width="7.88671875" customWidth="1"/>
  </cols>
  <sheetData>
    <row r="1" spans="1:11" ht="39" customHeight="1" x14ac:dyDescent="0.15">
      <c r="A1" s="438" t="s">
        <v>134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1" s="1" customFormat="1" ht="30" customHeight="1" x14ac:dyDescent="0.15">
      <c r="A2" s="240" t="s">
        <v>92</v>
      </c>
      <c r="B2" s="26"/>
      <c r="C2" s="26"/>
      <c r="D2" s="220"/>
      <c r="E2" s="15"/>
      <c r="F2" s="15"/>
      <c r="G2" s="15"/>
      <c r="H2" s="222"/>
      <c r="I2" s="222"/>
      <c r="J2" s="188" t="s">
        <v>29</v>
      </c>
    </row>
    <row r="3" spans="1:11" s="14" customFormat="1" ht="32.25" customHeight="1" x14ac:dyDescent="0.15">
      <c r="A3" s="439" t="s">
        <v>74</v>
      </c>
      <c r="B3" s="440" t="s">
        <v>23</v>
      </c>
      <c r="C3" s="244" t="s">
        <v>24</v>
      </c>
      <c r="D3" s="449" t="s">
        <v>67</v>
      </c>
      <c r="E3" s="439" t="s">
        <v>25</v>
      </c>
      <c r="F3" s="439" t="s">
        <v>50</v>
      </c>
      <c r="G3" s="440" t="s">
        <v>122</v>
      </c>
      <c r="H3" s="439"/>
      <c r="I3" s="439" t="s">
        <v>53</v>
      </c>
      <c r="J3" s="439" t="s">
        <v>55</v>
      </c>
      <c r="K3" s="224"/>
    </row>
    <row r="4" spans="1:11" s="14" customFormat="1" ht="32.25" customHeight="1" x14ac:dyDescent="0.15">
      <c r="A4" s="439"/>
      <c r="B4" s="441"/>
      <c r="C4" s="243" t="s">
        <v>66</v>
      </c>
      <c r="D4" s="450"/>
      <c r="E4" s="439"/>
      <c r="F4" s="439"/>
      <c r="G4" s="242" t="s">
        <v>22</v>
      </c>
      <c r="H4" s="242" t="s">
        <v>63</v>
      </c>
      <c r="I4" s="439"/>
      <c r="J4" s="439"/>
      <c r="K4" s="224"/>
    </row>
    <row r="5" spans="1:11" ht="39.75" customHeight="1" x14ac:dyDescent="0.15">
      <c r="A5" s="245" t="s">
        <v>89</v>
      </c>
      <c r="B5" s="246"/>
      <c r="C5" s="247"/>
      <c r="D5" s="247"/>
      <c r="E5" s="248"/>
      <c r="F5" s="249">
        <f>SUM(F6:F14)</f>
        <v>0</v>
      </c>
      <c r="G5" s="249">
        <f>SUM(G6:G14)</f>
        <v>0</v>
      </c>
      <c r="H5" s="249"/>
      <c r="I5" s="250">
        <f>SUM(I6:I14)</f>
        <v>0</v>
      </c>
      <c r="J5" s="249"/>
      <c r="K5" s="227"/>
    </row>
    <row r="6" spans="1:11" ht="45" customHeight="1" x14ac:dyDescent="0.15">
      <c r="A6" s="336"/>
      <c r="B6" s="342"/>
      <c r="C6" s="337"/>
      <c r="D6" s="338"/>
      <c r="E6" s="336"/>
      <c r="F6" s="338"/>
      <c r="G6" s="338"/>
      <c r="H6" s="339" t="s">
        <v>124</v>
      </c>
      <c r="I6" s="340">
        <f t="shared" ref="I6:I14" si="0">F6-G6</f>
        <v>0</v>
      </c>
      <c r="J6" s="341"/>
      <c r="K6" s="227"/>
    </row>
    <row r="7" spans="1:11" ht="45" customHeight="1" x14ac:dyDescent="0.15">
      <c r="A7" s="229"/>
      <c r="B7" s="295"/>
      <c r="C7" s="296"/>
      <c r="D7" s="297"/>
      <c r="E7" s="229"/>
      <c r="F7" s="297"/>
      <c r="G7" s="297"/>
      <c r="H7" s="298" t="s">
        <v>112</v>
      </c>
      <c r="I7" s="299">
        <f t="shared" si="0"/>
        <v>0</v>
      </c>
      <c r="J7" s="297"/>
      <c r="K7" s="227"/>
    </row>
    <row r="8" spans="1:11" ht="45" customHeight="1" x14ac:dyDescent="0.15">
      <c r="A8" s="229"/>
      <c r="B8" s="295"/>
      <c r="C8" s="296"/>
      <c r="D8" s="297"/>
      <c r="E8" s="229"/>
      <c r="F8" s="297"/>
      <c r="G8" s="297"/>
      <c r="H8" s="298" t="s">
        <v>112</v>
      </c>
      <c r="I8" s="299">
        <f t="shared" si="0"/>
        <v>0</v>
      </c>
      <c r="J8" s="297"/>
      <c r="K8" s="227"/>
    </row>
    <row r="9" spans="1:11" ht="45" customHeight="1" x14ac:dyDescent="0.15">
      <c r="A9" s="229"/>
      <c r="B9" s="295"/>
      <c r="C9" s="305"/>
      <c r="D9" s="297"/>
      <c r="E9" s="229"/>
      <c r="F9" s="297"/>
      <c r="G9" s="297"/>
      <c r="H9" s="298" t="s">
        <v>112</v>
      </c>
      <c r="I9" s="299">
        <f t="shared" si="0"/>
        <v>0</v>
      </c>
      <c r="J9" s="297"/>
      <c r="K9" s="227"/>
    </row>
    <row r="10" spans="1:11" ht="45" customHeight="1" x14ac:dyDescent="0.15">
      <c r="A10" s="229"/>
      <c r="B10" s="295"/>
      <c r="C10" s="296"/>
      <c r="D10" s="297"/>
      <c r="E10" s="229"/>
      <c r="F10" s="297"/>
      <c r="G10" s="297"/>
      <c r="H10" s="298" t="s">
        <v>112</v>
      </c>
      <c r="I10" s="299">
        <f t="shared" si="0"/>
        <v>0</v>
      </c>
      <c r="J10" s="297"/>
      <c r="K10" s="227"/>
    </row>
    <row r="11" spans="1:11" ht="45" customHeight="1" x14ac:dyDescent="0.15">
      <c r="A11" s="229"/>
      <c r="B11" s="295"/>
      <c r="C11" s="296"/>
      <c r="D11" s="297"/>
      <c r="E11" s="229"/>
      <c r="F11" s="297"/>
      <c r="G11" s="297"/>
      <c r="H11" s="298" t="s">
        <v>112</v>
      </c>
      <c r="I11" s="299">
        <f t="shared" si="0"/>
        <v>0</v>
      </c>
      <c r="J11" s="297"/>
      <c r="K11" s="227"/>
    </row>
    <row r="12" spans="1:11" ht="45" customHeight="1" x14ac:dyDescent="0.15">
      <c r="A12" s="229"/>
      <c r="B12" s="295"/>
      <c r="C12" s="296"/>
      <c r="D12" s="297"/>
      <c r="E12" s="229"/>
      <c r="F12" s="297"/>
      <c r="G12" s="297"/>
      <c r="H12" s="298" t="s">
        <v>112</v>
      </c>
      <c r="I12" s="299">
        <f t="shared" si="0"/>
        <v>0</v>
      </c>
      <c r="J12" s="297"/>
      <c r="K12" s="227"/>
    </row>
    <row r="13" spans="1:11" ht="45" customHeight="1" x14ac:dyDescent="0.15">
      <c r="A13" s="229"/>
      <c r="B13" s="295"/>
      <c r="C13" s="296"/>
      <c r="D13" s="297"/>
      <c r="E13" s="229"/>
      <c r="F13" s="297"/>
      <c r="G13" s="297"/>
      <c r="H13" s="298" t="s">
        <v>112</v>
      </c>
      <c r="I13" s="299">
        <f t="shared" si="0"/>
        <v>0</v>
      </c>
      <c r="J13" s="297"/>
      <c r="K13" s="227"/>
    </row>
    <row r="14" spans="1:11" ht="45" customHeight="1" x14ac:dyDescent="0.15">
      <c r="A14" s="229"/>
      <c r="B14" s="229"/>
      <c r="C14" s="296"/>
      <c r="D14" s="300"/>
      <c r="E14" s="229"/>
      <c r="F14" s="300"/>
      <c r="G14" s="300"/>
      <c r="H14" s="298" t="s">
        <v>112</v>
      </c>
      <c r="I14" s="299">
        <f t="shared" si="0"/>
        <v>0</v>
      </c>
      <c r="J14" s="229"/>
      <c r="K14" s="227"/>
    </row>
    <row r="15" spans="1:11" ht="39.75" customHeight="1" x14ac:dyDescent="0.15"/>
  </sheetData>
  <mergeCells count="9">
    <mergeCell ref="A1:J1"/>
    <mergeCell ref="J3:J4"/>
    <mergeCell ref="I3:I4"/>
    <mergeCell ref="A3:A4"/>
    <mergeCell ref="D3:D4"/>
    <mergeCell ref="E3:E4"/>
    <mergeCell ref="B3:B4"/>
    <mergeCell ref="F3:F4"/>
    <mergeCell ref="G3:H3"/>
  </mergeCells>
  <phoneticPr fontId="2" type="noConversion"/>
  <pageMargins left="0.59055118110236227" right="0.59055118110236227" top="0.59055118110236227" bottom="0.59055118110236227" header="0" footer="0"/>
  <pageSetup paperSize="9" scale="87" firstPageNumber="6" orientation="landscape" useFirstPageNumber="1" horizontalDpi="300" verticalDpi="300" r:id="rId1"/>
  <headerFooter>
    <oddHeader xml:space="preserve">&amp;C&amp;"굴림,굵게"&amp;20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59"/>
  <sheetViews>
    <sheetView zoomScaleNormal="100" workbookViewId="0">
      <selection activeCell="C2" sqref="C2"/>
    </sheetView>
  </sheetViews>
  <sheetFormatPr defaultRowHeight="13.5" x14ac:dyDescent="0.15"/>
  <cols>
    <col min="1" max="1" width="16.88671875" style="4" customWidth="1"/>
    <col min="2" max="2" width="18.88671875" style="4" customWidth="1"/>
    <col min="3" max="3" width="16.5546875" style="5" customWidth="1"/>
    <col min="4" max="4" width="11.6640625" style="5" customWidth="1"/>
    <col min="5" max="5" width="15.21875" style="5" customWidth="1"/>
    <col min="6" max="6" width="12.44140625" style="5" customWidth="1"/>
    <col min="7" max="7" width="8.77734375" style="5" customWidth="1"/>
    <col min="8" max="8" width="17" style="4" customWidth="1"/>
    <col min="9" max="9" width="13" style="5" customWidth="1"/>
    <col min="10" max="16384" width="8.88671875" style="4"/>
  </cols>
  <sheetData>
    <row r="1" spans="1:11" s="239" customFormat="1" ht="50.25" customHeight="1" x14ac:dyDescent="0.15">
      <c r="A1" s="419" t="s">
        <v>132</v>
      </c>
      <c r="B1" s="419"/>
      <c r="C1" s="419"/>
      <c r="D1" s="419"/>
      <c r="E1" s="419"/>
      <c r="F1" s="419"/>
      <c r="G1" s="419"/>
      <c r="H1" s="419"/>
      <c r="I1" s="420"/>
    </row>
    <row r="2" spans="1:11" ht="39" customHeight="1" x14ac:dyDescent="0.15">
      <c r="H2" s="421" t="s">
        <v>16</v>
      </c>
      <c r="I2" s="422"/>
    </row>
    <row r="3" spans="1:11" ht="24.95" customHeight="1" x14ac:dyDescent="0.15">
      <c r="A3" s="423" t="s">
        <v>49</v>
      </c>
      <c r="B3" s="425" t="s">
        <v>17</v>
      </c>
      <c r="C3" s="436" t="s">
        <v>133</v>
      </c>
      <c r="D3" s="417" t="s">
        <v>109</v>
      </c>
      <c r="E3" s="417" t="s">
        <v>117</v>
      </c>
      <c r="F3" s="431" t="s">
        <v>65</v>
      </c>
      <c r="G3" s="432"/>
      <c r="H3" s="427" t="s">
        <v>118</v>
      </c>
      <c r="I3" s="417" t="s">
        <v>44</v>
      </c>
    </row>
    <row r="4" spans="1:11" ht="24.95" customHeight="1" x14ac:dyDescent="0.15">
      <c r="A4" s="424"/>
      <c r="B4" s="426"/>
      <c r="C4" s="436"/>
      <c r="D4" s="418"/>
      <c r="E4" s="429"/>
      <c r="F4" s="201" t="s">
        <v>119</v>
      </c>
      <c r="G4" s="201" t="s">
        <v>69</v>
      </c>
      <c r="H4" s="428"/>
      <c r="I4" s="418"/>
    </row>
    <row r="5" spans="1:11" ht="24.95" customHeight="1" x14ac:dyDescent="0.15">
      <c r="A5" s="430" t="s">
        <v>18</v>
      </c>
      <c r="B5" s="204" t="s">
        <v>28</v>
      </c>
      <c r="C5" s="205">
        <f t="shared" ref="C5:I5" si="0">SUM(C6:C8)</f>
        <v>2084542941</v>
      </c>
      <c r="D5" s="205">
        <f t="shared" si="0"/>
        <v>0</v>
      </c>
      <c r="E5" s="205">
        <f t="shared" si="0"/>
        <v>2084542941</v>
      </c>
      <c r="F5" s="205">
        <f t="shared" si="0"/>
        <v>5790148</v>
      </c>
      <c r="G5" s="205">
        <f t="shared" si="0"/>
        <v>0</v>
      </c>
      <c r="H5" s="206">
        <f t="shared" si="0"/>
        <v>2078752793</v>
      </c>
      <c r="I5" s="205">
        <f t="shared" si="0"/>
        <v>5790148</v>
      </c>
      <c r="J5" s="187"/>
    </row>
    <row r="6" spans="1:11" ht="24.95" customHeight="1" x14ac:dyDescent="0.15">
      <c r="A6" s="430"/>
      <c r="B6" s="204" t="s">
        <v>68</v>
      </c>
      <c r="C6" s="205">
        <f t="shared" ref="C6:I6" si="1">C9+C11+C14+C17</f>
        <v>1636998948</v>
      </c>
      <c r="D6" s="205">
        <f t="shared" si="1"/>
        <v>0</v>
      </c>
      <c r="E6" s="205">
        <f t="shared" si="1"/>
        <v>1636998948</v>
      </c>
      <c r="F6" s="205">
        <f>F9+F11+F14+F17</f>
        <v>3954150</v>
      </c>
      <c r="G6" s="205">
        <f t="shared" si="1"/>
        <v>0</v>
      </c>
      <c r="H6" s="206">
        <f t="shared" si="1"/>
        <v>1633044798</v>
      </c>
      <c r="I6" s="205">
        <f t="shared" si="1"/>
        <v>3954150</v>
      </c>
      <c r="J6" s="187"/>
    </row>
    <row r="7" spans="1:11" ht="24.95" customHeight="1" x14ac:dyDescent="0.15">
      <c r="A7" s="430"/>
      <c r="B7" s="204" t="s">
        <v>32</v>
      </c>
      <c r="C7" s="205">
        <f t="shared" ref="C7:I7" si="2">C18</f>
        <v>241323135</v>
      </c>
      <c r="D7" s="205">
        <f t="shared" si="2"/>
        <v>0</v>
      </c>
      <c r="E7" s="205">
        <f t="shared" si="2"/>
        <v>241323135</v>
      </c>
      <c r="F7" s="205">
        <f t="shared" si="2"/>
        <v>215000</v>
      </c>
      <c r="G7" s="205">
        <f t="shared" si="2"/>
        <v>0</v>
      </c>
      <c r="H7" s="206">
        <f t="shared" si="2"/>
        <v>241108135</v>
      </c>
      <c r="I7" s="205">
        <f t="shared" si="2"/>
        <v>215000</v>
      </c>
      <c r="J7" s="187"/>
    </row>
    <row r="8" spans="1:11" ht="24.95" customHeight="1" x14ac:dyDescent="0.15">
      <c r="A8" s="430"/>
      <c r="B8" s="207" t="s">
        <v>70</v>
      </c>
      <c r="C8" s="208">
        <f t="shared" ref="C8:I8" si="3">C12+C15+C19</f>
        <v>206220858</v>
      </c>
      <c r="D8" s="208">
        <f t="shared" si="3"/>
        <v>0</v>
      </c>
      <c r="E8" s="208">
        <f t="shared" si="3"/>
        <v>206220858</v>
      </c>
      <c r="F8" s="208">
        <f t="shared" si="3"/>
        <v>1620998</v>
      </c>
      <c r="G8" s="208">
        <f t="shared" si="3"/>
        <v>0</v>
      </c>
      <c r="H8" s="307">
        <f t="shared" si="3"/>
        <v>204599860</v>
      </c>
      <c r="I8" s="208">
        <f t="shared" si="3"/>
        <v>1620998</v>
      </c>
    </row>
    <row r="9" spans="1:11" ht="24.95" customHeight="1" x14ac:dyDescent="0.15">
      <c r="A9" s="209" t="s">
        <v>45</v>
      </c>
      <c r="B9" s="210" t="s">
        <v>71</v>
      </c>
      <c r="C9" s="372">
        <v>2803218</v>
      </c>
      <c r="D9" s="211">
        <v>0</v>
      </c>
      <c r="E9" s="213">
        <f>C9-D9</f>
        <v>2803218</v>
      </c>
      <c r="F9" s="212">
        <v>0</v>
      </c>
      <c r="G9" s="315">
        <v>0</v>
      </c>
      <c r="H9" s="213">
        <f>C9-D9-F9</f>
        <v>2803218</v>
      </c>
      <c r="I9" s="211">
        <v>0</v>
      </c>
    </row>
    <row r="10" spans="1:11" ht="24.95" customHeight="1" x14ac:dyDescent="0.15">
      <c r="A10" s="433" t="s">
        <v>46</v>
      </c>
      <c r="B10" s="210" t="s">
        <v>73</v>
      </c>
      <c r="C10" s="211">
        <f t="shared" ref="C10:I10" si="4">SUM(C11:C12)</f>
        <v>454892919</v>
      </c>
      <c r="D10" s="211">
        <f t="shared" si="4"/>
        <v>0</v>
      </c>
      <c r="E10" s="211">
        <f t="shared" si="4"/>
        <v>454892919</v>
      </c>
      <c r="F10" s="211">
        <f t="shared" si="4"/>
        <v>2400332</v>
      </c>
      <c r="G10" s="211">
        <f t="shared" si="4"/>
        <v>0</v>
      </c>
      <c r="H10" s="214">
        <f t="shared" si="4"/>
        <v>452492587</v>
      </c>
      <c r="I10" s="211">
        <f t="shared" si="4"/>
        <v>2400332</v>
      </c>
    </row>
    <row r="11" spans="1:11" ht="24.95" customHeight="1" x14ac:dyDescent="0.15">
      <c r="A11" s="434"/>
      <c r="B11" s="193" t="s">
        <v>71</v>
      </c>
      <c r="C11" s="368">
        <v>361236002</v>
      </c>
      <c r="D11" s="195">
        <f>'재정문화세입(일반회계)'!G5</f>
        <v>0</v>
      </c>
      <c r="E11" s="202">
        <f>C11-D11</f>
        <v>361236002</v>
      </c>
      <c r="F11" s="196">
        <f>'재정문화세출(일반회계)'!G5</f>
        <v>971332</v>
      </c>
      <c r="G11" s="316">
        <v>0</v>
      </c>
      <c r="H11" s="202">
        <f>C11-D11-F11</f>
        <v>360264670</v>
      </c>
      <c r="I11" s="195">
        <f>F11-D11-G11</f>
        <v>971332</v>
      </c>
    </row>
    <row r="12" spans="1:11" ht="24.95" customHeight="1" x14ac:dyDescent="0.15">
      <c r="A12" s="437"/>
      <c r="B12" s="193" t="s">
        <v>70</v>
      </c>
      <c r="C12" s="368">
        <v>93656917</v>
      </c>
      <c r="D12" s="195">
        <v>0</v>
      </c>
      <c r="E12" s="202">
        <f>C12-D12</f>
        <v>93656917</v>
      </c>
      <c r="F12" s="196">
        <f>'재정문화세출(기타특별)'!G5</f>
        <v>1429000</v>
      </c>
      <c r="G12" s="317">
        <v>0</v>
      </c>
      <c r="H12" s="202">
        <f>C12-D12-F12</f>
        <v>92227917</v>
      </c>
      <c r="I12" s="195">
        <f>F12-D12-G12</f>
        <v>1429000</v>
      </c>
    </row>
    <row r="13" spans="1:11" ht="24.95" customHeight="1" x14ac:dyDescent="0.15">
      <c r="A13" s="433" t="s">
        <v>47</v>
      </c>
      <c r="B13" s="210" t="s">
        <v>73</v>
      </c>
      <c r="C13" s="211">
        <f t="shared" ref="C13:I13" si="5">SUM(C14:C15)</f>
        <v>1030104894</v>
      </c>
      <c r="D13" s="211">
        <f t="shared" si="5"/>
        <v>0</v>
      </c>
      <c r="E13" s="211">
        <f t="shared" si="5"/>
        <v>1030104894</v>
      </c>
      <c r="F13" s="211">
        <f t="shared" si="5"/>
        <v>2982818</v>
      </c>
      <c r="G13" s="211">
        <f t="shared" si="5"/>
        <v>0</v>
      </c>
      <c r="H13" s="215">
        <f t="shared" si="5"/>
        <v>1027122076</v>
      </c>
      <c r="I13" s="211">
        <f t="shared" si="5"/>
        <v>2982818</v>
      </c>
      <c r="K13" s="6"/>
    </row>
    <row r="14" spans="1:11" ht="24.95" customHeight="1" x14ac:dyDescent="0.15">
      <c r="A14" s="434"/>
      <c r="B14" s="193" t="s">
        <v>71</v>
      </c>
      <c r="C14" s="368">
        <v>1000807919</v>
      </c>
      <c r="D14" s="195">
        <f>'행정복지세입(일반회계)'!G5</f>
        <v>0</v>
      </c>
      <c r="E14" s="202">
        <f>C14-D14</f>
        <v>1000807919</v>
      </c>
      <c r="F14" s="196">
        <f>'행정복지세출(일반회계)'!G5</f>
        <v>2982818</v>
      </c>
      <c r="G14" s="316">
        <v>0</v>
      </c>
      <c r="H14" s="202">
        <f>C14-D14-F14</f>
        <v>997825101</v>
      </c>
      <c r="I14" s="195">
        <f>F14-D14-G14</f>
        <v>2982818</v>
      </c>
      <c r="K14" s="6"/>
    </row>
    <row r="15" spans="1:11" ht="24.95" customHeight="1" x14ac:dyDescent="0.15">
      <c r="A15" s="434"/>
      <c r="B15" s="193" t="s">
        <v>70</v>
      </c>
      <c r="C15" s="368">
        <v>29296975</v>
      </c>
      <c r="D15" s="195">
        <v>0</v>
      </c>
      <c r="E15" s="202">
        <f>C15-D15</f>
        <v>29296975</v>
      </c>
      <c r="F15" s="196">
        <f>'행정복지세출(기타특별)'!G5</f>
        <v>0</v>
      </c>
      <c r="G15" s="316">
        <v>0</v>
      </c>
      <c r="H15" s="202">
        <f>C15-D15-F15</f>
        <v>29296975</v>
      </c>
      <c r="I15" s="195">
        <f>F15-D15-G15</f>
        <v>0</v>
      </c>
    </row>
    <row r="16" spans="1:11" ht="24.95" customHeight="1" x14ac:dyDescent="0.15">
      <c r="A16" s="433" t="s">
        <v>48</v>
      </c>
      <c r="B16" s="216" t="s">
        <v>73</v>
      </c>
      <c r="C16" s="217">
        <f t="shared" ref="C16:I16" si="6">SUM(C17:C19)</f>
        <v>596741910</v>
      </c>
      <c r="D16" s="217">
        <f t="shared" si="6"/>
        <v>0</v>
      </c>
      <c r="E16" s="217">
        <f t="shared" si="6"/>
        <v>596741910</v>
      </c>
      <c r="F16" s="217">
        <f t="shared" si="6"/>
        <v>406998</v>
      </c>
      <c r="G16" s="217">
        <f t="shared" si="6"/>
        <v>0</v>
      </c>
      <c r="H16" s="218">
        <f t="shared" si="6"/>
        <v>596334912</v>
      </c>
      <c r="I16" s="217">
        <f t="shared" si="6"/>
        <v>406998</v>
      </c>
    </row>
    <row r="17" spans="1:9" ht="24.95" customHeight="1" x14ac:dyDescent="0.15">
      <c r="A17" s="434"/>
      <c r="B17" s="194" t="s">
        <v>71</v>
      </c>
      <c r="C17" s="369">
        <v>272151809</v>
      </c>
      <c r="D17" s="197">
        <f>'도시교통세입(일반회계)'!G5</f>
        <v>0</v>
      </c>
      <c r="E17" s="203">
        <f>C17-D17</f>
        <v>272151809</v>
      </c>
      <c r="F17" s="198">
        <f>'도시교통세출(일반회계)'!G5</f>
        <v>0</v>
      </c>
      <c r="G17" s="316">
        <v>0</v>
      </c>
      <c r="H17" s="203">
        <f>C17-D17-F17+G17</f>
        <v>272151809</v>
      </c>
      <c r="I17" s="197">
        <f>F17-D17-G17</f>
        <v>0</v>
      </c>
    </row>
    <row r="18" spans="1:9" ht="24.95" customHeight="1" x14ac:dyDescent="0.15">
      <c r="A18" s="434"/>
      <c r="B18" s="194" t="s">
        <v>72</v>
      </c>
      <c r="C18" s="371">
        <v>241323135</v>
      </c>
      <c r="D18" s="197">
        <v>0</v>
      </c>
      <c r="E18" s="203">
        <f>C18-D18</f>
        <v>241323135</v>
      </c>
      <c r="F18" s="198">
        <f>'도시교통세출(공기업특별)'!G5</f>
        <v>215000</v>
      </c>
      <c r="G18" s="316">
        <v>0</v>
      </c>
      <c r="H18" s="203">
        <f>C18-D18-F18</f>
        <v>241108135</v>
      </c>
      <c r="I18" s="197">
        <f>F18-D18-G18</f>
        <v>215000</v>
      </c>
    </row>
    <row r="19" spans="1:9" s="9" customFormat="1" ht="24.95" customHeight="1" x14ac:dyDescent="0.15">
      <c r="A19" s="435"/>
      <c r="B19" s="192" t="s">
        <v>70</v>
      </c>
      <c r="C19" s="370">
        <v>83266966</v>
      </c>
      <c r="D19" s="199">
        <v>0</v>
      </c>
      <c r="E19" s="203">
        <f>C19-D19</f>
        <v>83266966</v>
      </c>
      <c r="F19" s="200">
        <f>'도시교통세출(기타특별)'!G5</f>
        <v>191998</v>
      </c>
      <c r="G19" s="316">
        <v>0</v>
      </c>
      <c r="H19" s="203">
        <f>C19-D19-F19</f>
        <v>83074968</v>
      </c>
      <c r="I19" s="324">
        <f>F19-D19-G19</f>
        <v>191998</v>
      </c>
    </row>
    <row r="20" spans="1:9" ht="16.5" x14ac:dyDescent="0.15">
      <c r="B20" s="7"/>
      <c r="C20" s="8"/>
      <c r="D20" s="8"/>
      <c r="E20" s="8"/>
      <c r="F20" s="8"/>
      <c r="G20" s="8"/>
      <c r="H20" s="7"/>
      <c r="I20" s="8"/>
    </row>
    <row r="59" spans="3:11" s="9" customFormat="1" x14ac:dyDescent="0.15">
      <c r="C59" s="11"/>
      <c r="D59" s="11"/>
      <c r="E59" s="11"/>
      <c r="F59" s="11"/>
      <c r="G59" s="11"/>
      <c r="I59" s="11"/>
      <c r="K59" s="12"/>
    </row>
  </sheetData>
  <mergeCells count="14">
    <mergeCell ref="A5:A8"/>
    <mergeCell ref="D3:D4"/>
    <mergeCell ref="F3:G3"/>
    <mergeCell ref="A13:A15"/>
    <mergeCell ref="A16:A19"/>
    <mergeCell ref="C3:C4"/>
    <mergeCell ref="A10:A12"/>
    <mergeCell ref="I3:I4"/>
    <mergeCell ref="A1:I1"/>
    <mergeCell ref="H2:I2"/>
    <mergeCell ref="A3:A4"/>
    <mergeCell ref="B3:B4"/>
    <mergeCell ref="H3:H4"/>
    <mergeCell ref="E3:E4"/>
  </mergeCells>
  <phoneticPr fontId="2" type="noConversion"/>
  <pageMargins left="0.55118110236220474" right="0.39370078740157483" top="0.47244094488188981" bottom="0.35433070866141736" header="0" footer="0"/>
  <pageSetup paperSize="9" firstPageNumber="2" fitToHeight="50" orientation="landscape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8"/>
  <sheetViews>
    <sheetView zoomScale="115" zoomScaleNormal="115" workbookViewId="0">
      <selection activeCell="E2" sqref="E2:F3"/>
    </sheetView>
  </sheetViews>
  <sheetFormatPr defaultRowHeight="13.5" x14ac:dyDescent="0.15"/>
  <cols>
    <col min="1" max="1" width="8.88671875" customWidth="1"/>
    <col min="2" max="2" width="9.6640625" style="2" customWidth="1"/>
    <col min="3" max="3" width="18.5546875" customWidth="1"/>
    <col min="5" max="5" width="10.21875" customWidth="1"/>
    <col min="6" max="6" width="20.44140625" customWidth="1"/>
    <col min="7" max="7" width="10.33203125" customWidth="1"/>
    <col min="8" max="8" width="20.88671875" customWidth="1"/>
    <col min="9" max="9" width="10.33203125" customWidth="1"/>
  </cols>
  <sheetData>
    <row r="1" spans="1:9" s="1" customFormat="1" ht="18" customHeight="1" x14ac:dyDescent="0.15">
      <c r="A1" s="26" t="s">
        <v>40</v>
      </c>
      <c r="B1" s="26"/>
      <c r="C1" s="15"/>
      <c r="D1" s="15"/>
      <c r="E1" s="15"/>
      <c r="F1" s="444"/>
      <c r="G1" s="444"/>
      <c r="H1" s="444" t="s">
        <v>29</v>
      </c>
      <c r="I1" s="444"/>
    </row>
    <row r="2" spans="1:9" s="14" customFormat="1" ht="32.25" customHeight="1" thickBot="1" x14ac:dyDescent="0.2">
      <c r="A2" s="445" t="s">
        <v>23</v>
      </c>
      <c r="B2" s="16" t="s">
        <v>24</v>
      </c>
      <c r="C2" s="445" t="s">
        <v>25</v>
      </c>
      <c r="D2" s="446" t="s">
        <v>50</v>
      </c>
      <c r="E2" s="448" t="s">
        <v>62</v>
      </c>
      <c r="F2" s="445"/>
      <c r="G2" s="446" t="s">
        <v>53</v>
      </c>
      <c r="H2" s="446" t="s">
        <v>55</v>
      </c>
      <c r="I2" s="446" t="s">
        <v>56</v>
      </c>
    </row>
    <row r="3" spans="1:9" s="14" customFormat="1" ht="32.25" customHeight="1" x14ac:dyDescent="0.15">
      <c r="A3" s="445"/>
      <c r="B3" s="69" t="s">
        <v>30</v>
      </c>
      <c r="C3" s="445"/>
      <c r="D3" s="445"/>
      <c r="E3" s="120" t="s">
        <v>22</v>
      </c>
      <c r="F3" s="93" t="s">
        <v>63</v>
      </c>
      <c r="G3" s="445"/>
      <c r="H3" s="445"/>
      <c r="I3" s="445"/>
    </row>
    <row r="4" spans="1:9" s="14" customFormat="1" ht="48" customHeight="1" x14ac:dyDescent="0.15">
      <c r="A4" s="66" t="s">
        <v>28</v>
      </c>
      <c r="B4" s="67"/>
      <c r="C4" s="68"/>
      <c r="D4" s="68"/>
      <c r="E4" s="111">
        <f>SUM(E6:E20)</f>
        <v>0</v>
      </c>
      <c r="F4" s="94"/>
      <c r="G4" s="68"/>
      <c r="H4" s="67"/>
      <c r="I4" s="67"/>
    </row>
    <row r="5" spans="1:9" s="14" customFormat="1" ht="48" customHeight="1" x14ac:dyDescent="0.15">
      <c r="A5" s="53"/>
      <c r="B5" s="42"/>
      <c r="C5" s="50"/>
      <c r="D5" s="50"/>
      <c r="E5" s="102"/>
      <c r="F5" s="104"/>
      <c r="G5" s="56"/>
      <c r="H5" s="54"/>
      <c r="I5" s="54"/>
    </row>
    <row r="6" spans="1:9" s="14" customFormat="1" ht="48" customHeight="1" x14ac:dyDescent="0.15">
      <c r="A6" s="17"/>
      <c r="B6" s="28"/>
      <c r="C6" s="84" t="s">
        <v>20</v>
      </c>
      <c r="D6" s="73"/>
      <c r="E6" s="114"/>
      <c r="F6" s="123"/>
      <c r="G6" s="60">
        <f>D6-E6</f>
        <v>0</v>
      </c>
      <c r="H6" s="136"/>
      <c r="I6" s="136"/>
    </row>
    <row r="7" spans="1:9" s="14" customFormat="1" ht="48" customHeight="1" x14ac:dyDescent="0.15">
      <c r="A7" s="64"/>
      <c r="B7" s="85"/>
      <c r="C7" s="77"/>
      <c r="D7" s="86"/>
      <c r="E7" s="89"/>
      <c r="F7" s="135"/>
      <c r="G7" s="61">
        <f>D7-E7</f>
        <v>0</v>
      </c>
      <c r="H7" s="137"/>
      <c r="I7" s="137"/>
    </row>
    <row r="8" spans="1:9" s="14" customFormat="1" ht="48" customHeight="1" x14ac:dyDescent="0.15">
      <c r="A8" s="64"/>
      <c r="B8" s="85"/>
      <c r="C8" s="77"/>
      <c r="D8" s="86"/>
      <c r="E8" s="89"/>
      <c r="F8" s="135"/>
      <c r="G8" s="61">
        <f>D8-E8</f>
        <v>0</v>
      </c>
      <c r="H8" s="137"/>
      <c r="I8" s="137"/>
    </row>
    <row r="9" spans="1:9" s="14" customFormat="1" ht="48" customHeight="1" x14ac:dyDescent="0.15">
      <c r="A9" s="64"/>
      <c r="B9" s="85"/>
      <c r="C9" s="77"/>
      <c r="D9" s="86"/>
      <c r="E9" s="89"/>
      <c r="F9" s="135"/>
      <c r="G9" s="61">
        <f>D9-E9</f>
        <v>0</v>
      </c>
      <c r="H9" s="137"/>
      <c r="I9" s="137"/>
    </row>
    <row r="10" spans="1:9" s="14" customFormat="1" ht="48" customHeight="1" x14ac:dyDescent="0.15">
      <c r="A10" s="19"/>
      <c r="B10" s="74"/>
      <c r="C10" s="76"/>
      <c r="D10" s="75"/>
      <c r="E10" s="90"/>
      <c r="F10" s="97"/>
      <c r="G10" s="61">
        <f>D10-E10</f>
        <v>0</v>
      </c>
      <c r="H10" s="137"/>
      <c r="I10" s="137"/>
    </row>
    <row r="11" spans="1:9" s="14" customFormat="1" ht="48" customHeight="1" thickBot="1" x14ac:dyDescent="0.2">
      <c r="A11" s="21"/>
      <c r="B11" s="126"/>
      <c r="C11" s="129"/>
      <c r="D11" s="130"/>
      <c r="E11" s="134"/>
      <c r="F11" s="127"/>
      <c r="G11" s="131"/>
      <c r="H11" s="138"/>
      <c r="I11" s="138"/>
    </row>
    <row r="12" spans="1:9" x14ac:dyDescent="0.15">
      <c r="G12" s="14"/>
    </row>
    <row r="13" spans="1:9" x14ac:dyDescent="0.15">
      <c r="G13" s="14"/>
    </row>
    <row r="14" spans="1:9" x14ac:dyDescent="0.15">
      <c r="G14" s="14"/>
    </row>
    <row r="15" spans="1:9" x14ac:dyDescent="0.15">
      <c r="G15" s="14"/>
    </row>
    <row r="16" spans="1:9" x14ac:dyDescent="0.15">
      <c r="G16" s="14"/>
    </row>
    <row r="17" spans="7:7" x14ac:dyDescent="0.15">
      <c r="G17" s="14"/>
    </row>
    <row r="18" spans="7:7" x14ac:dyDescent="0.15">
      <c r="G18" s="14"/>
    </row>
    <row r="19" spans="7:7" x14ac:dyDescent="0.15">
      <c r="G19" s="14"/>
    </row>
    <row r="20" spans="7:7" x14ac:dyDescent="0.15">
      <c r="G20" s="14"/>
    </row>
    <row r="21" spans="7:7" x14ac:dyDescent="0.15">
      <c r="G21" s="14"/>
    </row>
    <row r="22" spans="7:7" x14ac:dyDescent="0.15">
      <c r="G22" s="14"/>
    </row>
    <row r="23" spans="7:7" x14ac:dyDescent="0.15">
      <c r="G23" s="14"/>
    </row>
    <row r="24" spans="7:7" x14ac:dyDescent="0.15">
      <c r="G24" s="14"/>
    </row>
    <row r="25" spans="7:7" x14ac:dyDescent="0.15">
      <c r="G25" s="14"/>
    </row>
    <row r="26" spans="7:7" x14ac:dyDescent="0.15">
      <c r="G26" s="14"/>
    </row>
    <row r="27" spans="7:7" x14ac:dyDescent="0.15">
      <c r="G27" s="14"/>
    </row>
    <row r="28" spans="7:7" x14ac:dyDescent="0.15">
      <c r="G28" s="14"/>
    </row>
  </sheetData>
  <mergeCells count="9">
    <mergeCell ref="H2:H3"/>
    <mergeCell ref="I2:I3"/>
    <mergeCell ref="H1:I1"/>
    <mergeCell ref="F1:G1"/>
    <mergeCell ref="A2:A3"/>
    <mergeCell ref="C2:C3"/>
    <mergeCell ref="D2:D3"/>
    <mergeCell ref="E2:F2"/>
    <mergeCell ref="G2:G3"/>
  </mergeCells>
  <phoneticPr fontId="2" type="noConversion"/>
  <pageMargins left="0.55118110236220474" right="0.47244094488188981" top="1.0629921259842521" bottom="0.62992125984251968" header="0.70866141732283472" footer="0.39370078740157483"/>
  <pageSetup paperSize="9" firstPageNumber="37" orientation="landscape" useFirstPageNumber="1" horizontalDpi="300" verticalDpi="300" r:id="rId1"/>
  <headerFooter>
    <oddHeader>&amp;C&amp;"굴림,굵게"&amp;20 2016년도 일반·특별회계 세입·세출 제2회 추경예산(안) 삭감(조정) 조서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15" zoomScaleNormal="115" workbookViewId="0">
      <selection activeCell="A2" sqref="A2:A3"/>
    </sheetView>
  </sheetViews>
  <sheetFormatPr defaultRowHeight="13.5" x14ac:dyDescent="0.15"/>
  <cols>
    <col min="1" max="1" width="8.88671875" customWidth="1"/>
    <col min="2" max="2" width="9.6640625" style="2" customWidth="1"/>
    <col min="3" max="3" width="18.5546875" customWidth="1"/>
    <col min="4" max="4" width="8.88671875" customWidth="1"/>
    <col min="5" max="5" width="10.21875" customWidth="1"/>
    <col min="6" max="6" width="20.44140625" customWidth="1"/>
    <col min="7" max="7" width="10.33203125" customWidth="1"/>
    <col min="8" max="8" width="20.88671875" customWidth="1"/>
    <col min="9" max="9" width="10.33203125" customWidth="1"/>
  </cols>
  <sheetData>
    <row r="1" spans="1:9" s="1" customFormat="1" ht="18" customHeight="1" x14ac:dyDescent="0.15">
      <c r="A1" s="26" t="s">
        <v>64</v>
      </c>
      <c r="B1" s="26"/>
      <c r="C1" s="15"/>
      <c r="D1" s="15"/>
      <c r="E1" s="15"/>
      <c r="F1" s="444"/>
      <c r="G1" s="444"/>
      <c r="H1" s="444" t="s">
        <v>29</v>
      </c>
      <c r="I1" s="444"/>
    </row>
    <row r="2" spans="1:9" s="14" customFormat="1" ht="32.25" customHeight="1" thickBot="1" x14ac:dyDescent="0.2">
      <c r="A2" s="445" t="s">
        <v>23</v>
      </c>
      <c r="B2" s="16" t="s">
        <v>24</v>
      </c>
      <c r="C2" s="446" t="s">
        <v>25</v>
      </c>
      <c r="D2" s="445" t="s">
        <v>26</v>
      </c>
      <c r="E2" s="448" t="s">
        <v>62</v>
      </c>
      <c r="F2" s="445"/>
      <c r="G2" s="446" t="s">
        <v>53</v>
      </c>
      <c r="H2" s="446" t="s">
        <v>55</v>
      </c>
      <c r="I2" s="446" t="s">
        <v>56</v>
      </c>
    </row>
    <row r="3" spans="1:9" s="14" customFormat="1" ht="32.25" customHeight="1" x14ac:dyDescent="0.15">
      <c r="A3" s="445"/>
      <c r="B3" s="69" t="s">
        <v>30</v>
      </c>
      <c r="C3" s="445"/>
      <c r="D3" s="445"/>
      <c r="E3" s="120" t="s">
        <v>22</v>
      </c>
      <c r="F3" s="93" t="s">
        <v>63</v>
      </c>
      <c r="G3" s="445"/>
      <c r="H3" s="445"/>
      <c r="I3" s="445"/>
    </row>
    <row r="4" spans="1:9" s="14" customFormat="1" ht="47.1" customHeight="1" x14ac:dyDescent="0.15">
      <c r="A4" s="66" t="s">
        <v>28</v>
      </c>
      <c r="B4" s="67"/>
      <c r="C4" s="68"/>
      <c r="D4" s="68"/>
      <c r="E4" s="116">
        <f>SUM(E6:E17)</f>
        <v>0</v>
      </c>
      <c r="F4" s="94"/>
      <c r="G4" s="68"/>
      <c r="H4" s="67"/>
      <c r="I4" s="67"/>
    </row>
    <row r="5" spans="1:9" s="14" customFormat="1" ht="47.1" customHeight="1" x14ac:dyDescent="0.15">
      <c r="A5" s="53"/>
      <c r="B5" s="49"/>
      <c r="C5" s="50"/>
      <c r="D5" s="50"/>
      <c r="E5" s="117"/>
      <c r="F5" s="104"/>
      <c r="G5" s="50"/>
      <c r="H5" s="147"/>
      <c r="I5" s="147"/>
    </row>
    <row r="6" spans="1:9" s="14" customFormat="1" ht="48" customHeight="1" x14ac:dyDescent="0.15">
      <c r="A6" s="17"/>
      <c r="B6" s="28"/>
      <c r="C6" s="52" t="s">
        <v>20</v>
      </c>
      <c r="D6" s="37"/>
      <c r="E6" s="118"/>
      <c r="F6" s="123"/>
      <c r="G6" s="60">
        <f>D6-E6</f>
        <v>0</v>
      </c>
      <c r="H6" s="136"/>
      <c r="I6" s="136"/>
    </row>
    <row r="7" spans="1:9" s="14" customFormat="1" ht="48" customHeight="1" x14ac:dyDescent="0.15">
      <c r="A7" s="19"/>
      <c r="B7" s="78"/>
      <c r="C7" s="79"/>
      <c r="D7" s="80"/>
      <c r="E7" s="119"/>
      <c r="F7" s="99"/>
      <c r="G7" s="61">
        <f>D7-E7</f>
        <v>0</v>
      </c>
      <c r="H7" s="137"/>
      <c r="I7" s="137"/>
    </row>
    <row r="8" spans="1:9" s="14" customFormat="1" ht="48" customHeight="1" x14ac:dyDescent="0.15">
      <c r="A8" s="19"/>
      <c r="B8" s="78"/>
      <c r="C8" s="79"/>
      <c r="D8" s="80"/>
      <c r="E8" s="119"/>
      <c r="F8" s="99"/>
      <c r="G8" s="61">
        <f>D8-E8</f>
        <v>0</v>
      </c>
      <c r="H8" s="137"/>
      <c r="I8" s="137"/>
    </row>
    <row r="9" spans="1:9" s="14" customFormat="1" ht="48" customHeight="1" x14ac:dyDescent="0.15">
      <c r="A9" s="19"/>
      <c r="B9" s="78"/>
      <c r="C9" s="79"/>
      <c r="D9" s="141"/>
      <c r="E9" s="119"/>
      <c r="F9" s="99"/>
      <c r="G9" s="61">
        <f>D9-E9</f>
        <v>0</v>
      </c>
      <c r="H9" s="137"/>
      <c r="I9" s="137"/>
    </row>
    <row r="10" spans="1:9" s="14" customFormat="1" ht="48" customHeight="1" x14ac:dyDescent="0.15">
      <c r="A10" s="19"/>
      <c r="B10" s="30"/>
      <c r="C10" s="32"/>
      <c r="D10" s="140"/>
      <c r="E10" s="115"/>
      <c r="F10" s="98"/>
      <c r="G10" s="61">
        <f>D10-E10</f>
        <v>0</v>
      </c>
      <c r="H10" s="137"/>
      <c r="I10" s="137"/>
    </row>
    <row r="11" spans="1:9" s="14" customFormat="1" ht="48" customHeight="1" thickBot="1" x14ac:dyDescent="0.2">
      <c r="A11" s="21"/>
      <c r="B11" s="124"/>
      <c r="C11" s="125"/>
      <c r="D11" s="132"/>
      <c r="E11" s="186"/>
      <c r="F11" s="127"/>
      <c r="G11" s="133"/>
      <c r="H11" s="138"/>
      <c r="I11" s="138"/>
    </row>
  </sheetData>
  <mergeCells count="9">
    <mergeCell ref="F1:G1"/>
    <mergeCell ref="H1:I1"/>
    <mergeCell ref="A2:A3"/>
    <mergeCell ref="C2:C3"/>
    <mergeCell ref="D2:D3"/>
    <mergeCell ref="E2:F2"/>
    <mergeCell ref="G2:G3"/>
    <mergeCell ref="H2:H3"/>
    <mergeCell ref="I2:I3"/>
  </mergeCells>
  <phoneticPr fontId="2" type="noConversion"/>
  <pageMargins left="0.55118110236220474" right="0.47244094488188981" top="1.1023622047244095" bottom="0.62992125984251968" header="0.70866141732283472" footer="0.39370078740157483"/>
  <pageSetup paperSize="9" firstPageNumber="41" orientation="landscape" useFirstPageNumber="1" horizontalDpi="300" verticalDpi="300" r:id="rId1"/>
  <headerFooter>
    <oddHeader>&amp;C&amp;"굴림,굵게"&amp;20 2016년도 일반·특별회계 세입·세출 제2회 추경예산(안) 삭감(조정) 조서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15" zoomScaleNormal="115" workbookViewId="0">
      <selection activeCell="E3" sqref="E3:E11"/>
    </sheetView>
  </sheetViews>
  <sheetFormatPr defaultRowHeight="13.5" x14ac:dyDescent="0.15"/>
  <cols>
    <col min="1" max="1" width="8.88671875" customWidth="1"/>
    <col min="2" max="2" width="9.6640625" style="2" customWidth="1"/>
    <col min="3" max="3" width="18.5546875" customWidth="1"/>
    <col min="4" max="4" width="8.88671875" customWidth="1"/>
    <col min="5" max="5" width="10.21875" customWidth="1"/>
    <col min="6" max="6" width="20.44140625" customWidth="1"/>
    <col min="7" max="7" width="10.33203125" customWidth="1"/>
    <col min="8" max="8" width="20.88671875" customWidth="1"/>
    <col min="9" max="9" width="10.33203125" customWidth="1"/>
  </cols>
  <sheetData>
    <row r="1" spans="1:9" s="1" customFormat="1" ht="18" customHeight="1" x14ac:dyDescent="0.15">
      <c r="A1" s="26" t="s">
        <v>41</v>
      </c>
      <c r="B1" s="26"/>
      <c r="C1" s="15"/>
      <c r="D1" s="15"/>
      <c r="E1" s="15"/>
      <c r="F1" s="444"/>
      <c r="G1" s="444"/>
      <c r="H1" s="444" t="s">
        <v>29</v>
      </c>
      <c r="I1" s="444"/>
    </row>
    <row r="2" spans="1:9" s="14" customFormat="1" ht="32.25" customHeight="1" thickBot="1" x14ac:dyDescent="0.2">
      <c r="A2" s="445" t="s">
        <v>23</v>
      </c>
      <c r="B2" s="16" t="s">
        <v>24</v>
      </c>
      <c r="C2" s="446" t="s">
        <v>25</v>
      </c>
      <c r="D2" s="445" t="s">
        <v>26</v>
      </c>
      <c r="E2" s="448" t="s">
        <v>62</v>
      </c>
      <c r="F2" s="445"/>
      <c r="G2" s="446" t="s">
        <v>53</v>
      </c>
      <c r="H2" s="446" t="s">
        <v>55</v>
      </c>
      <c r="I2" s="446" t="s">
        <v>56</v>
      </c>
    </row>
    <row r="3" spans="1:9" s="14" customFormat="1" ht="32.25" customHeight="1" x14ac:dyDescent="0.15">
      <c r="A3" s="445"/>
      <c r="B3" s="69" t="s">
        <v>30</v>
      </c>
      <c r="C3" s="445"/>
      <c r="D3" s="445"/>
      <c r="E3" s="120" t="s">
        <v>22</v>
      </c>
      <c r="F3" s="93" t="s">
        <v>63</v>
      </c>
      <c r="G3" s="445"/>
      <c r="H3" s="445"/>
      <c r="I3" s="445"/>
    </row>
    <row r="4" spans="1:9" s="14" customFormat="1" ht="47.1" customHeight="1" x14ac:dyDescent="0.15">
      <c r="A4" s="66" t="s">
        <v>28</v>
      </c>
      <c r="B4" s="67"/>
      <c r="C4" s="68"/>
      <c r="D4" s="68"/>
      <c r="E4" s="116">
        <f>SUM(E6:E17)</f>
        <v>0</v>
      </c>
      <c r="F4" s="94"/>
      <c r="G4" s="68"/>
      <c r="H4" s="67"/>
      <c r="I4" s="67"/>
    </row>
    <row r="5" spans="1:9" s="14" customFormat="1" ht="47.1" customHeight="1" x14ac:dyDescent="0.15">
      <c r="A5" s="53"/>
      <c r="B5" s="49"/>
      <c r="C5" s="50"/>
      <c r="D5" s="50"/>
      <c r="E5" s="117"/>
      <c r="F5" s="104"/>
      <c r="G5" s="50"/>
      <c r="H5" s="54"/>
      <c r="I5" s="54"/>
    </row>
    <row r="6" spans="1:9" s="14" customFormat="1" ht="48" customHeight="1" x14ac:dyDescent="0.15">
      <c r="A6" s="17"/>
      <c r="B6" s="28"/>
      <c r="C6" s="52" t="s">
        <v>20</v>
      </c>
      <c r="D6" s="37"/>
      <c r="E6" s="118"/>
      <c r="F6" s="123"/>
      <c r="G6" s="60">
        <f>D6-E6</f>
        <v>0</v>
      </c>
      <c r="H6" s="136"/>
      <c r="I6" s="136"/>
    </row>
    <row r="7" spans="1:9" s="14" customFormat="1" ht="48" customHeight="1" x14ac:dyDescent="0.15">
      <c r="A7" s="19"/>
      <c r="B7" s="78"/>
      <c r="C7" s="79"/>
      <c r="D7" s="80"/>
      <c r="E7" s="119"/>
      <c r="F7" s="99"/>
      <c r="G7" s="61">
        <f>D7-E7</f>
        <v>0</v>
      </c>
      <c r="H7" s="137"/>
      <c r="I7" s="137"/>
    </row>
    <row r="8" spans="1:9" s="14" customFormat="1" ht="48" customHeight="1" x14ac:dyDescent="0.15">
      <c r="A8" s="19"/>
      <c r="B8" s="78"/>
      <c r="C8" s="79"/>
      <c r="D8" s="80"/>
      <c r="E8" s="119"/>
      <c r="F8" s="99"/>
      <c r="G8" s="61">
        <f>D8-E8</f>
        <v>0</v>
      </c>
      <c r="H8" s="137"/>
      <c r="I8" s="137"/>
    </row>
    <row r="9" spans="1:9" s="14" customFormat="1" ht="48" customHeight="1" x14ac:dyDescent="0.15">
      <c r="A9" s="19"/>
      <c r="B9" s="78"/>
      <c r="C9" s="79"/>
      <c r="D9" s="141"/>
      <c r="E9" s="119"/>
      <c r="F9" s="99"/>
      <c r="G9" s="61">
        <f>D9-E9</f>
        <v>0</v>
      </c>
      <c r="H9" s="137"/>
      <c r="I9" s="137"/>
    </row>
    <row r="10" spans="1:9" s="14" customFormat="1" ht="48" customHeight="1" x14ac:dyDescent="0.15">
      <c r="A10" s="19"/>
      <c r="B10" s="30"/>
      <c r="C10" s="32"/>
      <c r="D10" s="140"/>
      <c r="E10" s="115"/>
      <c r="F10" s="98"/>
      <c r="G10" s="61">
        <f>D10-E10</f>
        <v>0</v>
      </c>
      <c r="H10" s="137"/>
      <c r="I10" s="137"/>
    </row>
    <row r="11" spans="1:9" s="14" customFormat="1" ht="48" customHeight="1" thickBot="1" x14ac:dyDescent="0.2">
      <c r="A11" s="21"/>
      <c r="B11" s="124"/>
      <c r="C11" s="125"/>
      <c r="D11" s="132"/>
      <c r="E11" s="186"/>
      <c r="F11" s="127"/>
      <c r="G11" s="133"/>
      <c r="H11" s="138"/>
      <c r="I11" s="138"/>
    </row>
  </sheetData>
  <mergeCells count="9">
    <mergeCell ref="H2:H3"/>
    <mergeCell ref="I2:I3"/>
    <mergeCell ref="H1:I1"/>
    <mergeCell ref="F1:G1"/>
    <mergeCell ref="A2:A3"/>
    <mergeCell ref="C2:C3"/>
    <mergeCell ref="D2:D3"/>
    <mergeCell ref="E2:F2"/>
    <mergeCell ref="G2:G3"/>
  </mergeCells>
  <phoneticPr fontId="2" type="noConversion"/>
  <pageMargins left="0.55118110236220474" right="0.47244094488188981" top="1.1023622047244095" bottom="0.62992125984251968" header="0.70866141732283472" footer="0.39370078740157483"/>
  <pageSetup paperSize="9" firstPageNumber="41" orientation="landscape" useFirstPageNumber="1" horizontalDpi="300" verticalDpi="300" r:id="rId1"/>
  <headerFooter>
    <oddHeader>&amp;C&amp;"굴림,굵게"&amp;20 2016년도 일반·특별회계 세입·세출 제2회 추경예산(안) 삭감(조정) 조서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15" zoomScaleNormal="115" workbookViewId="0">
      <selection activeCell="D13" sqref="D13"/>
    </sheetView>
  </sheetViews>
  <sheetFormatPr defaultRowHeight="13.5" x14ac:dyDescent="0.15"/>
  <cols>
    <col min="1" max="1" width="8.88671875" customWidth="1"/>
    <col min="2" max="2" width="9.6640625" style="2" customWidth="1"/>
    <col min="3" max="3" width="18.5546875" customWidth="1"/>
    <col min="4" max="4" width="8.88671875" customWidth="1"/>
    <col min="5" max="5" width="10.21875" customWidth="1"/>
    <col min="6" max="6" width="20.44140625" customWidth="1"/>
    <col min="7" max="7" width="10.33203125" customWidth="1"/>
    <col min="8" max="8" width="20.88671875" customWidth="1"/>
    <col min="9" max="9" width="10.33203125" customWidth="1"/>
  </cols>
  <sheetData>
    <row r="1" spans="1:9" s="1" customFormat="1" ht="18" customHeight="1" x14ac:dyDescent="0.15">
      <c r="A1" s="26" t="s">
        <v>42</v>
      </c>
      <c r="B1" s="26"/>
      <c r="C1" s="15"/>
      <c r="D1" s="15"/>
      <c r="E1" s="15"/>
      <c r="F1" s="444"/>
      <c r="G1" s="444"/>
      <c r="H1" s="444" t="s">
        <v>29</v>
      </c>
      <c r="I1" s="444"/>
    </row>
    <row r="2" spans="1:9" s="14" customFormat="1" ht="32.25" customHeight="1" thickBot="1" x14ac:dyDescent="0.2">
      <c r="A2" s="445" t="s">
        <v>23</v>
      </c>
      <c r="B2" s="16" t="s">
        <v>24</v>
      </c>
      <c r="C2" s="446" t="s">
        <v>25</v>
      </c>
      <c r="D2" s="445" t="s">
        <v>26</v>
      </c>
      <c r="E2" s="448" t="s">
        <v>62</v>
      </c>
      <c r="F2" s="445"/>
      <c r="G2" s="446" t="s">
        <v>53</v>
      </c>
      <c r="H2" s="446" t="s">
        <v>55</v>
      </c>
      <c r="I2" s="446" t="s">
        <v>56</v>
      </c>
    </row>
    <row r="3" spans="1:9" s="14" customFormat="1" ht="32.25" customHeight="1" x14ac:dyDescent="0.15">
      <c r="A3" s="445"/>
      <c r="B3" s="69" t="s">
        <v>30</v>
      </c>
      <c r="C3" s="445"/>
      <c r="D3" s="445"/>
      <c r="E3" s="120" t="s">
        <v>22</v>
      </c>
      <c r="F3" s="93" t="s">
        <v>63</v>
      </c>
      <c r="G3" s="445"/>
      <c r="H3" s="445"/>
      <c r="I3" s="445"/>
    </row>
    <row r="4" spans="1:9" s="14" customFormat="1" ht="47.1" customHeight="1" x14ac:dyDescent="0.15">
      <c r="A4" s="66" t="s">
        <v>28</v>
      </c>
      <c r="B4" s="67"/>
      <c r="C4" s="68"/>
      <c r="D4" s="68"/>
      <c r="E4" s="116">
        <f>SUM(E6:E17)</f>
        <v>0</v>
      </c>
      <c r="F4" s="94"/>
      <c r="G4" s="68"/>
      <c r="H4" s="67"/>
      <c r="I4" s="67"/>
    </row>
    <row r="5" spans="1:9" s="14" customFormat="1" ht="47.1" customHeight="1" x14ac:dyDescent="0.15">
      <c r="A5" s="53"/>
      <c r="B5" s="49"/>
      <c r="C5" s="50"/>
      <c r="D5" s="50"/>
      <c r="E5" s="117"/>
      <c r="F5" s="104"/>
      <c r="G5" s="50"/>
      <c r="H5" s="147"/>
      <c r="I5" s="147"/>
    </row>
    <row r="6" spans="1:9" s="14" customFormat="1" ht="48" customHeight="1" x14ac:dyDescent="0.15">
      <c r="A6" s="17"/>
      <c r="B6" s="28"/>
      <c r="C6" s="52" t="s">
        <v>20</v>
      </c>
      <c r="D6" s="37"/>
      <c r="E6" s="118"/>
      <c r="F6" s="123"/>
      <c r="G6" s="60">
        <f>D6-E6</f>
        <v>0</v>
      </c>
      <c r="H6" s="136"/>
      <c r="I6" s="136"/>
    </row>
    <row r="7" spans="1:9" s="14" customFormat="1" ht="48" customHeight="1" x14ac:dyDescent="0.15">
      <c r="A7" s="19"/>
      <c r="B7" s="78"/>
      <c r="C7" s="79"/>
      <c r="D7" s="80"/>
      <c r="E7" s="119"/>
      <c r="F7" s="99"/>
      <c r="G7" s="61">
        <f>D7-E7</f>
        <v>0</v>
      </c>
      <c r="H7" s="137"/>
      <c r="I7" s="137"/>
    </row>
    <row r="8" spans="1:9" s="14" customFormat="1" ht="48" customHeight="1" x14ac:dyDescent="0.15">
      <c r="A8" s="19"/>
      <c r="B8" s="78"/>
      <c r="C8" s="79"/>
      <c r="D8" s="80"/>
      <c r="E8" s="119"/>
      <c r="F8" s="99"/>
      <c r="G8" s="61">
        <f>D8-E8</f>
        <v>0</v>
      </c>
      <c r="H8" s="137"/>
      <c r="I8" s="137"/>
    </row>
    <row r="9" spans="1:9" s="14" customFormat="1" ht="48" customHeight="1" x14ac:dyDescent="0.15">
      <c r="A9" s="19"/>
      <c r="B9" s="78"/>
      <c r="C9" s="79"/>
      <c r="D9" s="141"/>
      <c r="E9" s="119"/>
      <c r="F9" s="99"/>
      <c r="G9" s="61">
        <f>D9-E9</f>
        <v>0</v>
      </c>
      <c r="H9" s="137"/>
      <c r="I9" s="137"/>
    </row>
    <row r="10" spans="1:9" s="14" customFormat="1" ht="48" customHeight="1" x14ac:dyDescent="0.15">
      <c r="A10" s="19"/>
      <c r="B10" s="30"/>
      <c r="C10" s="32"/>
      <c r="D10" s="140"/>
      <c r="E10" s="115"/>
      <c r="F10" s="98"/>
      <c r="G10" s="61">
        <f>D10-E10</f>
        <v>0</v>
      </c>
      <c r="H10" s="137"/>
      <c r="I10" s="137"/>
    </row>
    <row r="11" spans="1:9" s="14" customFormat="1" ht="48" customHeight="1" thickBot="1" x14ac:dyDescent="0.2">
      <c r="A11" s="21"/>
      <c r="B11" s="124"/>
      <c r="C11" s="125"/>
      <c r="D11" s="132"/>
      <c r="E11" s="186"/>
      <c r="F11" s="127"/>
      <c r="G11" s="133"/>
      <c r="H11" s="138"/>
      <c r="I11" s="138"/>
    </row>
  </sheetData>
  <mergeCells count="9">
    <mergeCell ref="F1:G1"/>
    <mergeCell ref="H1:I1"/>
    <mergeCell ref="A2:A3"/>
    <mergeCell ref="C2:C3"/>
    <mergeCell ref="D2:D3"/>
    <mergeCell ref="E2:F2"/>
    <mergeCell ref="G2:G3"/>
    <mergeCell ref="H2:H3"/>
    <mergeCell ref="I2:I3"/>
  </mergeCells>
  <phoneticPr fontId="2" type="noConversion"/>
  <pageMargins left="0.55118110236220474" right="0.47244094488188981" top="1.1023622047244095" bottom="0.62992125984251968" header="0.70866141732283472" footer="0.39370078740157483"/>
  <pageSetup paperSize="9" firstPageNumber="41" orientation="landscape" useFirstPageNumber="1" horizontalDpi="300" verticalDpi="300" r:id="rId1"/>
  <headerFooter>
    <oddHeader>&amp;C&amp;"굴림,굵게"&amp;20 2016년도 일반·특별회계 세입·세출 제2회 추경예산(안) 삭감(조정) 조서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15" zoomScaleNormal="115" workbookViewId="0">
      <selection activeCell="E3" sqref="E3:E11"/>
    </sheetView>
  </sheetViews>
  <sheetFormatPr defaultRowHeight="13.5" x14ac:dyDescent="0.15"/>
  <cols>
    <col min="1" max="1" width="8.88671875" customWidth="1"/>
    <col min="2" max="2" width="9.6640625" style="2" customWidth="1"/>
    <col min="3" max="3" width="18.5546875" customWidth="1"/>
    <col min="4" max="4" width="8.88671875" customWidth="1"/>
    <col min="5" max="5" width="10.21875" customWidth="1"/>
    <col min="6" max="6" width="20.44140625" customWidth="1"/>
    <col min="7" max="7" width="10.33203125" customWidth="1"/>
    <col min="8" max="8" width="20.88671875" customWidth="1"/>
    <col min="9" max="9" width="10.33203125" customWidth="1"/>
  </cols>
  <sheetData>
    <row r="1" spans="1:9" s="1" customFormat="1" ht="18" customHeight="1" x14ac:dyDescent="0.15">
      <c r="A1" s="26" t="s">
        <v>58</v>
      </c>
      <c r="B1" s="26"/>
      <c r="C1" s="15"/>
      <c r="D1" s="15"/>
      <c r="E1" s="15"/>
      <c r="F1" s="444"/>
      <c r="G1" s="444"/>
      <c r="H1" s="444" t="s">
        <v>29</v>
      </c>
      <c r="I1" s="444"/>
    </row>
    <row r="2" spans="1:9" s="14" customFormat="1" ht="32.25" customHeight="1" thickBot="1" x14ac:dyDescent="0.2">
      <c r="A2" s="445" t="s">
        <v>23</v>
      </c>
      <c r="B2" s="16" t="s">
        <v>24</v>
      </c>
      <c r="C2" s="446" t="s">
        <v>25</v>
      </c>
      <c r="D2" s="445" t="s">
        <v>26</v>
      </c>
      <c r="E2" s="448" t="s">
        <v>62</v>
      </c>
      <c r="F2" s="445"/>
      <c r="G2" s="446" t="s">
        <v>53</v>
      </c>
      <c r="H2" s="446" t="s">
        <v>55</v>
      </c>
      <c r="I2" s="446" t="s">
        <v>56</v>
      </c>
    </row>
    <row r="3" spans="1:9" s="14" customFormat="1" ht="32.25" customHeight="1" x14ac:dyDescent="0.15">
      <c r="A3" s="445"/>
      <c r="B3" s="69" t="s">
        <v>30</v>
      </c>
      <c r="C3" s="445"/>
      <c r="D3" s="445"/>
      <c r="E3" s="120" t="s">
        <v>22</v>
      </c>
      <c r="F3" s="93" t="s">
        <v>63</v>
      </c>
      <c r="G3" s="445"/>
      <c r="H3" s="445"/>
      <c r="I3" s="445"/>
    </row>
    <row r="4" spans="1:9" s="14" customFormat="1" ht="47.1" customHeight="1" x14ac:dyDescent="0.15">
      <c r="A4" s="66" t="s">
        <v>28</v>
      </c>
      <c r="B4" s="67"/>
      <c r="C4" s="68"/>
      <c r="D4" s="68"/>
      <c r="E4" s="116">
        <f>SUM(E6:E17)</f>
        <v>0</v>
      </c>
      <c r="F4" s="94"/>
      <c r="G4" s="68"/>
      <c r="H4" s="67"/>
      <c r="I4" s="67"/>
    </row>
    <row r="5" spans="1:9" s="14" customFormat="1" ht="47.1" customHeight="1" x14ac:dyDescent="0.15">
      <c r="A5" s="53"/>
      <c r="B5" s="49"/>
      <c r="C5" s="50"/>
      <c r="D5" s="50"/>
      <c r="E5" s="117"/>
      <c r="F5" s="104"/>
      <c r="G5" s="50"/>
      <c r="H5" s="147"/>
      <c r="I5" s="147"/>
    </row>
    <row r="6" spans="1:9" s="14" customFormat="1" ht="48" customHeight="1" x14ac:dyDescent="0.15">
      <c r="A6" s="17"/>
      <c r="B6" s="28"/>
      <c r="C6" s="52" t="s">
        <v>20</v>
      </c>
      <c r="D6" s="37"/>
      <c r="E6" s="118"/>
      <c r="F6" s="123"/>
      <c r="G6" s="60">
        <f>D6-E6</f>
        <v>0</v>
      </c>
      <c r="H6" s="136"/>
      <c r="I6" s="136"/>
    </row>
    <row r="7" spans="1:9" s="14" customFormat="1" ht="48" customHeight="1" x14ac:dyDescent="0.15">
      <c r="A7" s="19"/>
      <c r="B7" s="78"/>
      <c r="C7" s="79"/>
      <c r="D7" s="80"/>
      <c r="E7" s="119"/>
      <c r="F7" s="99"/>
      <c r="G7" s="61">
        <f>D7-E7</f>
        <v>0</v>
      </c>
      <c r="H7" s="137"/>
      <c r="I7" s="137"/>
    </row>
    <row r="8" spans="1:9" s="14" customFormat="1" ht="48" customHeight="1" x14ac:dyDescent="0.15">
      <c r="A8" s="19"/>
      <c r="B8" s="78"/>
      <c r="C8" s="79"/>
      <c r="D8" s="80"/>
      <c r="E8" s="119"/>
      <c r="F8" s="99"/>
      <c r="G8" s="61">
        <f>D8-E8</f>
        <v>0</v>
      </c>
      <c r="H8" s="137"/>
      <c r="I8" s="137"/>
    </row>
    <row r="9" spans="1:9" s="14" customFormat="1" ht="48" customHeight="1" x14ac:dyDescent="0.15">
      <c r="A9" s="19"/>
      <c r="B9" s="78"/>
      <c r="C9" s="79"/>
      <c r="D9" s="141"/>
      <c r="E9" s="119"/>
      <c r="F9" s="99"/>
      <c r="G9" s="61">
        <f>D9-E9</f>
        <v>0</v>
      </c>
      <c r="H9" s="137"/>
      <c r="I9" s="137"/>
    </row>
    <row r="10" spans="1:9" s="14" customFormat="1" ht="48" customHeight="1" x14ac:dyDescent="0.15">
      <c r="A10" s="19"/>
      <c r="B10" s="30"/>
      <c r="C10" s="32"/>
      <c r="D10" s="140"/>
      <c r="E10" s="115"/>
      <c r="F10" s="98"/>
      <c r="G10" s="61">
        <f>D10-E10</f>
        <v>0</v>
      </c>
      <c r="H10" s="137"/>
      <c r="I10" s="137"/>
    </row>
    <row r="11" spans="1:9" s="14" customFormat="1" ht="48" customHeight="1" thickBot="1" x14ac:dyDescent="0.2">
      <c r="A11" s="21"/>
      <c r="B11" s="124"/>
      <c r="C11" s="125"/>
      <c r="D11" s="132"/>
      <c r="E11" s="186"/>
      <c r="F11" s="127"/>
      <c r="G11" s="133"/>
      <c r="H11" s="138"/>
      <c r="I11" s="138"/>
    </row>
  </sheetData>
  <mergeCells count="9">
    <mergeCell ref="F1:G1"/>
    <mergeCell ref="H1:I1"/>
    <mergeCell ref="A2:A3"/>
    <mergeCell ref="C2:C3"/>
    <mergeCell ref="D2:D3"/>
    <mergeCell ref="E2:F2"/>
    <mergeCell ref="G2:G3"/>
    <mergeCell ref="H2:H3"/>
    <mergeCell ref="I2:I3"/>
  </mergeCells>
  <phoneticPr fontId="2" type="noConversion"/>
  <pageMargins left="0.55118110236220474" right="0.47244094488188981" top="1.1023622047244095" bottom="0.62992125984251968" header="0.70866141732283472" footer="0.39370078740157483"/>
  <pageSetup paperSize="9" firstPageNumber="41" orientation="landscape" useFirstPageNumber="1" horizontalDpi="300" verticalDpi="300" r:id="rId1"/>
  <headerFooter>
    <oddHeader>&amp;C&amp;"굴림,굵게"&amp;20 2016년도 일반·특별회계 세입·세출 제2회 추경예산(안) 삭감(조정) 조서</oddHead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15" zoomScaleNormal="115" workbookViewId="0">
      <selection activeCell="E3" sqref="E3:E11"/>
    </sheetView>
  </sheetViews>
  <sheetFormatPr defaultRowHeight="13.5" x14ac:dyDescent="0.15"/>
  <cols>
    <col min="1" max="1" width="8.88671875" customWidth="1"/>
    <col min="2" max="2" width="9.6640625" style="2" customWidth="1"/>
    <col min="3" max="3" width="18.5546875" customWidth="1"/>
    <col min="4" max="4" width="8.88671875" customWidth="1"/>
    <col min="5" max="5" width="10.21875" customWidth="1"/>
    <col min="6" max="6" width="20.44140625" customWidth="1"/>
    <col min="7" max="7" width="10.33203125" customWidth="1"/>
    <col min="8" max="8" width="20.88671875" customWidth="1"/>
    <col min="9" max="9" width="10.33203125" customWidth="1"/>
  </cols>
  <sheetData>
    <row r="1" spans="1:9" s="1" customFormat="1" ht="18" customHeight="1" x14ac:dyDescent="0.15">
      <c r="A1" s="26" t="s">
        <v>59</v>
      </c>
      <c r="B1" s="26"/>
      <c r="C1" s="15"/>
      <c r="D1" s="15"/>
      <c r="E1" s="15"/>
      <c r="F1" s="444"/>
      <c r="G1" s="444"/>
      <c r="H1" s="444" t="s">
        <v>29</v>
      </c>
      <c r="I1" s="444"/>
    </row>
    <row r="2" spans="1:9" s="14" customFormat="1" ht="32.25" customHeight="1" thickBot="1" x14ac:dyDescent="0.2">
      <c r="A2" s="445" t="s">
        <v>23</v>
      </c>
      <c r="B2" s="16" t="s">
        <v>24</v>
      </c>
      <c r="C2" s="446" t="s">
        <v>25</v>
      </c>
      <c r="D2" s="445" t="s">
        <v>26</v>
      </c>
      <c r="E2" s="448" t="s">
        <v>62</v>
      </c>
      <c r="F2" s="445"/>
      <c r="G2" s="446" t="s">
        <v>53</v>
      </c>
      <c r="H2" s="446" t="s">
        <v>55</v>
      </c>
      <c r="I2" s="446" t="s">
        <v>56</v>
      </c>
    </row>
    <row r="3" spans="1:9" s="14" customFormat="1" ht="32.25" customHeight="1" x14ac:dyDescent="0.15">
      <c r="A3" s="445"/>
      <c r="B3" s="69" t="s">
        <v>30</v>
      </c>
      <c r="C3" s="445"/>
      <c r="D3" s="445"/>
      <c r="E3" s="120" t="s">
        <v>22</v>
      </c>
      <c r="F3" s="93" t="s">
        <v>63</v>
      </c>
      <c r="G3" s="445"/>
      <c r="H3" s="445"/>
      <c r="I3" s="445"/>
    </row>
    <row r="4" spans="1:9" s="14" customFormat="1" ht="47.1" customHeight="1" x14ac:dyDescent="0.15">
      <c r="A4" s="66" t="s">
        <v>28</v>
      </c>
      <c r="B4" s="67"/>
      <c r="C4" s="68"/>
      <c r="D4" s="68"/>
      <c r="E4" s="116">
        <f>SUM(E6:E17)</f>
        <v>0</v>
      </c>
      <c r="F4" s="94"/>
      <c r="G4" s="68"/>
      <c r="H4" s="67"/>
      <c r="I4" s="67"/>
    </row>
    <row r="5" spans="1:9" s="14" customFormat="1" ht="47.1" customHeight="1" x14ac:dyDescent="0.15">
      <c r="A5" s="53"/>
      <c r="B5" s="49"/>
      <c r="C5" s="50"/>
      <c r="D5" s="50"/>
      <c r="E5" s="117"/>
      <c r="F5" s="104"/>
      <c r="G5" s="50"/>
      <c r="H5" s="147"/>
      <c r="I5" s="147"/>
    </row>
    <row r="6" spans="1:9" s="14" customFormat="1" ht="48" customHeight="1" x14ac:dyDescent="0.15">
      <c r="A6" s="17"/>
      <c r="B6" s="28"/>
      <c r="C6" s="52" t="s">
        <v>20</v>
      </c>
      <c r="D6" s="37"/>
      <c r="E6" s="118"/>
      <c r="F6" s="123"/>
      <c r="G6" s="60">
        <f>D6-E6</f>
        <v>0</v>
      </c>
      <c r="H6" s="136"/>
      <c r="I6" s="136"/>
    </row>
    <row r="7" spans="1:9" s="14" customFormat="1" ht="48" customHeight="1" x14ac:dyDescent="0.15">
      <c r="A7" s="19"/>
      <c r="B7" s="78"/>
      <c r="C7" s="79"/>
      <c r="D7" s="80"/>
      <c r="E7" s="119"/>
      <c r="F7" s="99"/>
      <c r="G7" s="61">
        <f>D7-E7</f>
        <v>0</v>
      </c>
      <c r="H7" s="137"/>
      <c r="I7" s="137"/>
    </row>
    <row r="8" spans="1:9" s="14" customFormat="1" ht="48" customHeight="1" x14ac:dyDescent="0.15">
      <c r="A8" s="19"/>
      <c r="B8" s="78"/>
      <c r="C8" s="79"/>
      <c r="D8" s="80"/>
      <c r="E8" s="119"/>
      <c r="F8" s="99"/>
      <c r="G8" s="61">
        <f>D8-E8</f>
        <v>0</v>
      </c>
      <c r="H8" s="137"/>
      <c r="I8" s="137"/>
    </row>
    <row r="9" spans="1:9" s="14" customFormat="1" ht="48" customHeight="1" x14ac:dyDescent="0.15">
      <c r="A9" s="19"/>
      <c r="B9" s="78"/>
      <c r="C9" s="79"/>
      <c r="D9" s="141"/>
      <c r="E9" s="119"/>
      <c r="F9" s="99"/>
      <c r="G9" s="61">
        <f>D9-E9</f>
        <v>0</v>
      </c>
      <c r="H9" s="137"/>
      <c r="I9" s="137"/>
    </row>
    <row r="10" spans="1:9" s="14" customFormat="1" ht="48" customHeight="1" x14ac:dyDescent="0.15">
      <c r="A10" s="19"/>
      <c r="B10" s="30"/>
      <c r="C10" s="32"/>
      <c r="D10" s="140"/>
      <c r="E10" s="115"/>
      <c r="F10" s="98"/>
      <c r="G10" s="61">
        <f>D10-E10</f>
        <v>0</v>
      </c>
      <c r="H10" s="137"/>
      <c r="I10" s="137"/>
    </row>
    <row r="11" spans="1:9" s="14" customFormat="1" ht="48" customHeight="1" thickBot="1" x14ac:dyDescent="0.2">
      <c r="A11" s="21"/>
      <c r="B11" s="124"/>
      <c r="C11" s="125"/>
      <c r="D11" s="132"/>
      <c r="E11" s="186"/>
      <c r="F11" s="127"/>
      <c r="G11" s="133"/>
      <c r="H11" s="138"/>
      <c r="I11" s="138"/>
    </row>
  </sheetData>
  <mergeCells count="9">
    <mergeCell ref="F1:G1"/>
    <mergeCell ref="H1:I1"/>
    <mergeCell ref="A2:A3"/>
    <mergeCell ref="C2:C3"/>
    <mergeCell ref="D2:D3"/>
    <mergeCell ref="E2:F2"/>
    <mergeCell ref="G2:G3"/>
    <mergeCell ref="H2:H3"/>
    <mergeCell ref="I2:I3"/>
  </mergeCells>
  <phoneticPr fontId="2" type="noConversion"/>
  <pageMargins left="0.55118110236220474" right="0.47244094488188981" top="1.1023622047244095" bottom="0.62992125984251968" header="0.70866141732283472" footer="0.39370078740157483"/>
  <pageSetup paperSize="9" firstPageNumber="41" orientation="landscape" useFirstPageNumber="1" horizontalDpi="300" verticalDpi="300" r:id="rId1"/>
  <headerFooter>
    <oddHeader>&amp;C&amp;"굴림,굵게"&amp;20 2016년도 일반·특별회계 세입·세출 제2회 추경예산(안) 삭감(조정) 조서</oddHead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15" zoomScaleNormal="115" workbookViewId="0">
      <selection activeCell="E3" sqref="E3:E11"/>
    </sheetView>
  </sheetViews>
  <sheetFormatPr defaultRowHeight="13.5" x14ac:dyDescent="0.15"/>
  <cols>
    <col min="1" max="1" width="8.88671875" customWidth="1"/>
    <col min="2" max="2" width="9.6640625" style="2" customWidth="1"/>
    <col min="3" max="3" width="18.5546875" customWidth="1"/>
    <col min="4" max="4" width="8.88671875" customWidth="1"/>
    <col min="5" max="5" width="10.21875" customWidth="1"/>
    <col min="6" max="6" width="20.44140625" customWidth="1"/>
    <col min="7" max="7" width="10.33203125" customWidth="1"/>
    <col min="8" max="8" width="20.88671875" customWidth="1"/>
    <col min="9" max="9" width="10.33203125" customWidth="1"/>
  </cols>
  <sheetData>
    <row r="1" spans="1:9" s="1" customFormat="1" ht="18" customHeight="1" x14ac:dyDescent="0.15">
      <c r="A1" s="26" t="s">
        <v>60</v>
      </c>
      <c r="B1" s="26"/>
      <c r="C1" s="15"/>
      <c r="D1" s="15"/>
      <c r="E1" s="15"/>
      <c r="F1" s="444"/>
      <c r="G1" s="444"/>
      <c r="H1" s="444" t="s">
        <v>29</v>
      </c>
      <c r="I1" s="444"/>
    </row>
    <row r="2" spans="1:9" s="14" customFormat="1" ht="32.25" customHeight="1" thickBot="1" x14ac:dyDescent="0.2">
      <c r="A2" s="445" t="s">
        <v>23</v>
      </c>
      <c r="B2" s="16" t="s">
        <v>24</v>
      </c>
      <c r="C2" s="446" t="s">
        <v>25</v>
      </c>
      <c r="D2" s="445" t="s">
        <v>26</v>
      </c>
      <c r="E2" s="448" t="s">
        <v>62</v>
      </c>
      <c r="F2" s="445"/>
      <c r="G2" s="446" t="s">
        <v>53</v>
      </c>
      <c r="H2" s="446" t="s">
        <v>55</v>
      </c>
      <c r="I2" s="446" t="s">
        <v>56</v>
      </c>
    </row>
    <row r="3" spans="1:9" s="14" customFormat="1" ht="32.25" customHeight="1" x14ac:dyDescent="0.15">
      <c r="A3" s="445"/>
      <c r="B3" s="69" t="s">
        <v>30</v>
      </c>
      <c r="C3" s="445"/>
      <c r="D3" s="445"/>
      <c r="E3" s="120" t="s">
        <v>22</v>
      </c>
      <c r="F3" s="93" t="s">
        <v>63</v>
      </c>
      <c r="G3" s="445"/>
      <c r="H3" s="445"/>
      <c r="I3" s="445"/>
    </row>
    <row r="4" spans="1:9" s="14" customFormat="1" ht="47.1" customHeight="1" x14ac:dyDescent="0.15">
      <c r="A4" s="66" t="s">
        <v>28</v>
      </c>
      <c r="B4" s="67"/>
      <c r="C4" s="68"/>
      <c r="D4" s="68"/>
      <c r="E4" s="116">
        <f>SUM(E6:E17)</f>
        <v>0</v>
      </c>
      <c r="F4" s="94"/>
      <c r="G4" s="68"/>
      <c r="H4" s="67"/>
      <c r="I4" s="67"/>
    </row>
    <row r="5" spans="1:9" s="14" customFormat="1" ht="47.1" customHeight="1" x14ac:dyDescent="0.15">
      <c r="A5" s="53"/>
      <c r="B5" s="49"/>
      <c r="C5" s="50"/>
      <c r="D5" s="50"/>
      <c r="E5" s="117"/>
      <c r="F5" s="104"/>
      <c r="G5" s="50"/>
      <c r="H5" s="147"/>
      <c r="I5" s="147"/>
    </row>
    <row r="6" spans="1:9" s="14" customFormat="1" ht="48" customHeight="1" x14ac:dyDescent="0.15">
      <c r="A6" s="17"/>
      <c r="B6" s="28"/>
      <c r="C6" s="52" t="s">
        <v>20</v>
      </c>
      <c r="D6" s="37"/>
      <c r="E6" s="118"/>
      <c r="F6" s="123"/>
      <c r="G6" s="60">
        <f>D6-E6</f>
        <v>0</v>
      </c>
      <c r="H6" s="136"/>
      <c r="I6" s="136"/>
    </row>
    <row r="7" spans="1:9" s="14" customFormat="1" ht="48" customHeight="1" x14ac:dyDescent="0.15">
      <c r="A7" s="19"/>
      <c r="B7" s="78"/>
      <c r="C7" s="79"/>
      <c r="D7" s="80"/>
      <c r="E7" s="119"/>
      <c r="F7" s="99"/>
      <c r="G7" s="61">
        <f>D7-E7</f>
        <v>0</v>
      </c>
      <c r="H7" s="137"/>
      <c r="I7" s="137"/>
    </row>
    <row r="8" spans="1:9" s="14" customFormat="1" ht="48" customHeight="1" x14ac:dyDescent="0.15">
      <c r="A8" s="19"/>
      <c r="B8" s="78"/>
      <c r="C8" s="79"/>
      <c r="D8" s="80"/>
      <c r="E8" s="119"/>
      <c r="F8" s="99"/>
      <c r="G8" s="61">
        <f>D8-E8</f>
        <v>0</v>
      </c>
      <c r="H8" s="137"/>
      <c r="I8" s="137"/>
    </row>
    <row r="9" spans="1:9" s="14" customFormat="1" ht="48" customHeight="1" x14ac:dyDescent="0.15">
      <c r="A9" s="19"/>
      <c r="B9" s="78"/>
      <c r="C9" s="79"/>
      <c r="D9" s="141"/>
      <c r="E9" s="119"/>
      <c r="F9" s="99"/>
      <c r="G9" s="61">
        <f>D9-E9</f>
        <v>0</v>
      </c>
      <c r="H9" s="137"/>
      <c r="I9" s="137"/>
    </row>
    <row r="10" spans="1:9" s="14" customFormat="1" ht="48" customHeight="1" x14ac:dyDescent="0.15">
      <c r="A10" s="19"/>
      <c r="B10" s="30"/>
      <c r="C10" s="32"/>
      <c r="D10" s="140"/>
      <c r="E10" s="115"/>
      <c r="F10" s="98"/>
      <c r="G10" s="61">
        <f>D10-E10</f>
        <v>0</v>
      </c>
      <c r="H10" s="137"/>
      <c r="I10" s="137"/>
    </row>
    <row r="11" spans="1:9" s="14" customFormat="1" ht="48" customHeight="1" thickBot="1" x14ac:dyDescent="0.2">
      <c r="A11" s="21"/>
      <c r="B11" s="124"/>
      <c r="C11" s="125"/>
      <c r="D11" s="132"/>
      <c r="E11" s="186"/>
      <c r="F11" s="127"/>
      <c r="G11" s="133"/>
      <c r="H11" s="138"/>
      <c r="I11" s="138"/>
    </row>
  </sheetData>
  <mergeCells count="9">
    <mergeCell ref="F1:G1"/>
    <mergeCell ref="H1:I1"/>
    <mergeCell ref="A2:A3"/>
    <mergeCell ref="C2:C3"/>
    <mergeCell ref="D2:D3"/>
    <mergeCell ref="E2:F2"/>
    <mergeCell ref="G2:G3"/>
    <mergeCell ref="H2:H3"/>
    <mergeCell ref="I2:I3"/>
  </mergeCells>
  <phoneticPr fontId="2" type="noConversion"/>
  <pageMargins left="0.55118110236220474" right="0.47244094488188981" top="1.1023622047244095" bottom="0.62992125984251968" header="0.70866141732283472" footer="0.39370078740157483"/>
  <pageSetup paperSize="9" firstPageNumber="41" orientation="landscape" useFirstPageNumber="1" horizontalDpi="300" verticalDpi="300" r:id="rId1"/>
  <headerFooter>
    <oddHeader>&amp;C&amp;"굴림,굵게"&amp;20 2016년도 일반·특별회계 세입·세출 제2회 추경예산(안) 삭감(조정) 조서</oddHead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15" zoomScaleNormal="115" workbookViewId="0">
      <selection activeCell="E3" sqref="E3:E11"/>
    </sheetView>
  </sheetViews>
  <sheetFormatPr defaultRowHeight="13.5" x14ac:dyDescent="0.15"/>
  <cols>
    <col min="1" max="1" width="8.88671875" customWidth="1"/>
    <col min="2" max="2" width="9.6640625" style="2" customWidth="1"/>
    <col min="3" max="3" width="18.5546875" customWidth="1"/>
    <col min="4" max="4" width="8.88671875" customWidth="1"/>
    <col min="5" max="5" width="10.21875" customWidth="1"/>
    <col min="6" max="6" width="20.44140625" customWidth="1"/>
    <col min="7" max="7" width="10.33203125" customWidth="1"/>
    <col min="8" max="8" width="20.88671875" customWidth="1"/>
    <col min="9" max="9" width="10.33203125" customWidth="1"/>
  </cols>
  <sheetData>
    <row r="1" spans="1:9" s="1" customFormat="1" ht="18" customHeight="1" x14ac:dyDescent="0.15">
      <c r="A1" s="26" t="s">
        <v>43</v>
      </c>
      <c r="B1" s="26"/>
      <c r="C1" s="15"/>
      <c r="D1" s="15"/>
      <c r="E1" s="15"/>
      <c r="F1" s="444"/>
      <c r="G1" s="444"/>
      <c r="H1" s="444" t="s">
        <v>29</v>
      </c>
      <c r="I1" s="444"/>
    </row>
    <row r="2" spans="1:9" s="14" customFormat="1" ht="32.25" customHeight="1" thickBot="1" x14ac:dyDescent="0.2">
      <c r="A2" s="445" t="s">
        <v>23</v>
      </c>
      <c r="B2" s="16" t="s">
        <v>24</v>
      </c>
      <c r="C2" s="446" t="s">
        <v>25</v>
      </c>
      <c r="D2" s="445" t="s">
        <v>26</v>
      </c>
      <c r="E2" s="448" t="s">
        <v>62</v>
      </c>
      <c r="F2" s="445"/>
      <c r="G2" s="446" t="s">
        <v>53</v>
      </c>
      <c r="H2" s="446" t="s">
        <v>55</v>
      </c>
      <c r="I2" s="446" t="s">
        <v>56</v>
      </c>
    </row>
    <row r="3" spans="1:9" s="14" customFormat="1" ht="32.25" customHeight="1" x14ac:dyDescent="0.15">
      <c r="A3" s="445"/>
      <c r="B3" s="69" t="s">
        <v>30</v>
      </c>
      <c r="C3" s="445"/>
      <c r="D3" s="445"/>
      <c r="E3" s="120" t="s">
        <v>22</v>
      </c>
      <c r="F3" s="93" t="s">
        <v>63</v>
      </c>
      <c r="G3" s="445"/>
      <c r="H3" s="445"/>
      <c r="I3" s="445"/>
    </row>
    <row r="4" spans="1:9" s="14" customFormat="1" ht="47.1" customHeight="1" x14ac:dyDescent="0.15">
      <c r="A4" s="66" t="s">
        <v>28</v>
      </c>
      <c r="B4" s="67"/>
      <c r="C4" s="68"/>
      <c r="D4" s="68"/>
      <c r="E4" s="116">
        <f>SUM(E6:E17)</f>
        <v>0</v>
      </c>
      <c r="F4" s="94"/>
      <c r="G4" s="68"/>
      <c r="H4" s="67"/>
      <c r="I4" s="67"/>
    </row>
    <row r="5" spans="1:9" s="14" customFormat="1" ht="47.1" customHeight="1" x14ac:dyDescent="0.15">
      <c r="A5" s="53"/>
      <c r="B5" s="49"/>
      <c r="C5" s="50"/>
      <c r="D5" s="50"/>
      <c r="E5" s="117"/>
      <c r="F5" s="104"/>
      <c r="G5" s="50"/>
      <c r="H5" s="147"/>
      <c r="I5" s="147"/>
    </row>
    <row r="6" spans="1:9" s="14" customFormat="1" ht="48" customHeight="1" x14ac:dyDescent="0.15">
      <c r="A6" s="17"/>
      <c r="B6" s="28"/>
      <c r="C6" s="52" t="s">
        <v>20</v>
      </c>
      <c r="D6" s="37"/>
      <c r="E6" s="118"/>
      <c r="F6" s="123"/>
      <c r="G6" s="60">
        <f>D6-E6</f>
        <v>0</v>
      </c>
      <c r="H6" s="136"/>
      <c r="I6" s="136"/>
    </row>
    <row r="7" spans="1:9" s="14" customFormat="1" ht="48" customHeight="1" x14ac:dyDescent="0.15">
      <c r="A7" s="19"/>
      <c r="B7" s="78"/>
      <c r="C7" s="79"/>
      <c r="D7" s="80"/>
      <c r="E7" s="119"/>
      <c r="F7" s="99"/>
      <c r="G7" s="61">
        <f>D7-E7</f>
        <v>0</v>
      </c>
      <c r="H7" s="137"/>
      <c r="I7" s="137"/>
    </row>
    <row r="8" spans="1:9" s="14" customFormat="1" ht="48" customHeight="1" x14ac:dyDescent="0.15">
      <c r="A8" s="19"/>
      <c r="B8" s="78"/>
      <c r="C8" s="79"/>
      <c r="D8" s="80"/>
      <c r="E8" s="119"/>
      <c r="F8" s="99"/>
      <c r="G8" s="61">
        <f>D8-E8</f>
        <v>0</v>
      </c>
      <c r="H8" s="137"/>
      <c r="I8" s="137"/>
    </row>
    <row r="9" spans="1:9" s="14" customFormat="1" ht="48" customHeight="1" x14ac:dyDescent="0.15">
      <c r="A9" s="19"/>
      <c r="B9" s="78"/>
      <c r="C9" s="79"/>
      <c r="D9" s="141"/>
      <c r="E9" s="119"/>
      <c r="F9" s="99"/>
      <c r="G9" s="61">
        <f>D9-E9</f>
        <v>0</v>
      </c>
      <c r="H9" s="137"/>
      <c r="I9" s="137"/>
    </row>
    <row r="10" spans="1:9" s="14" customFormat="1" ht="48" customHeight="1" x14ac:dyDescent="0.15">
      <c r="A10" s="19"/>
      <c r="B10" s="30"/>
      <c r="C10" s="32"/>
      <c r="D10" s="140"/>
      <c r="E10" s="115"/>
      <c r="F10" s="98"/>
      <c r="G10" s="61">
        <f>D10-E10</f>
        <v>0</v>
      </c>
      <c r="H10" s="137"/>
      <c r="I10" s="137"/>
    </row>
    <row r="11" spans="1:9" s="14" customFormat="1" ht="48" customHeight="1" thickBot="1" x14ac:dyDescent="0.2">
      <c r="A11" s="21"/>
      <c r="B11" s="124"/>
      <c r="C11" s="125"/>
      <c r="D11" s="132"/>
      <c r="E11" s="186"/>
      <c r="F11" s="127"/>
      <c r="G11" s="133"/>
      <c r="H11" s="138"/>
      <c r="I11" s="138"/>
    </row>
  </sheetData>
  <mergeCells count="9">
    <mergeCell ref="F1:G1"/>
    <mergeCell ref="H1:I1"/>
    <mergeCell ref="A2:A3"/>
    <mergeCell ref="C2:C3"/>
    <mergeCell ref="D2:D3"/>
    <mergeCell ref="E2:F2"/>
    <mergeCell ref="G2:G3"/>
    <mergeCell ref="H2:H3"/>
    <mergeCell ref="I2:I3"/>
  </mergeCells>
  <phoneticPr fontId="2" type="noConversion"/>
  <pageMargins left="0.55118110236220474" right="0.47244094488188981" top="1.1023622047244095" bottom="0.62992125984251968" header="0.70866141732283472" footer="0.39370078740157483"/>
  <pageSetup paperSize="9" firstPageNumber="41" orientation="landscape" useFirstPageNumber="1" horizontalDpi="300" verticalDpi="300" r:id="rId1"/>
  <headerFooter>
    <oddHeader>&amp;C&amp;"굴림,굵게"&amp;20 2016년도 일반·특별회계 세입·세출 제2회 추경예산(안) 삭감(조정) 조서</oddHead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15" zoomScaleNormal="115" workbookViewId="0">
      <selection activeCell="G13" sqref="G13"/>
    </sheetView>
  </sheetViews>
  <sheetFormatPr defaultRowHeight="13.5" x14ac:dyDescent="0.15"/>
  <cols>
    <col min="1" max="1" width="8.88671875" customWidth="1"/>
    <col min="2" max="2" width="9.6640625" style="2" customWidth="1"/>
    <col min="3" max="3" width="18.5546875" customWidth="1"/>
    <col min="4" max="4" width="8.88671875" customWidth="1"/>
    <col min="5" max="5" width="10.21875" customWidth="1"/>
    <col min="6" max="6" width="20.44140625" customWidth="1"/>
    <col min="7" max="7" width="10.33203125" customWidth="1"/>
    <col min="8" max="8" width="20.88671875" customWidth="1"/>
    <col min="9" max="9" width="10.33203125" customWidth="1"/>
  </cols>
  <sheetData>
    <row r="1" spans="1:9" s="1" customFormat="1" ht="18" customHeight="1" x14ac:dyDescent="0.15">
      <c r="A1" s="26" t="s">
        <v>61</v>
      </c>
      <c r="B1" s="26"/>
      <c r="C1" s="15"/>
      <c r="D1" s="15"/>
      <c r="E1" s="15"/>
      <c r="F1" s="444"/>
      <c r="G1" s="444"/>
      <c r="H1" s="444" t="s">
        <v>29</v>
      </c>
      <c r="I1" s="444"/>
    </row>
    <row r="2" spans="1:9" s="14" customFormat="1" ht="32.25" customHeight="1" thickBot="1" x14ac:dyDescent="0.2">
      <c r="A2" s="445" t="s">
        <v>23</v>
      </c>
      <c r="B2" s="16" t="s">
        <v>24</v>
      </c>
      <c r="C2" s="446" t="s">
        <v>25</v>
      </c>
      <c r="D2" s="445" t="s">
        <v>26</v>
      </c>
      <c r="E2" s="448" t="s">
        <v>62</v>
      </c>
      <c r="F2" s="445"/>
      <c r="G2" s="446" t="s">
        <v>53</v>
      </c>
      <c r="H2" s="446" t="s">
        <v>55</v>
      </c>
      <c r="I2" s="446" t="s">
        <v>56</v>
      </c>
    </row>
    <row r="3" spans="1:9" s="14" customFormat="1" ht="32.25" customHeight="1" x14ac:dyDescent="0.15">
      <c r="A3" s="445"/>
      <c r="B3" s="69" t="s">
        <v>30</v>
      </c>
      <c r="C3" s="445"/>
      <c r="D3" s="445"/>
      <c r="E3" s="120" t="s">
        <v>22</v>
      </c>
      <c r="F3" s="93" t="s">
        <v>63</v>
      </c>
      <c r="G3" s="445"/>
      <c r="H3" s="445"/>
      <c r="I3" s="445"/>
    </row>
    <row r="4" spans="1:9" s="14" customFormat="1" ht="47.1" customHeight="1" x14ac:dyDescent="0.15">
      <c r="A4" s="66" t="s">
        <v>28</v>
      </c>
      <c r="B4" s="67"/>
      <c r="C4" s="68"/>
      <c r="D4" s="68"/>
      <c r="E4" s="116">
        <f>SUM(E6:E17)</f>
        <v>0</v>
      </c>
      <c r="F4" s="94"/>
      <c r="G4" s="68"/>
      <c r="H4" s="67"/>
      <c r="I4" s="67"/>
    </row>
    <row r="5" spans="1:9" s="14" customFormat="1" ht="47.1" customHeight="1" x14ac:dyDescent="0.15">
      <c r="A5" s="53"/>
      <c r="B5" s="49"/>
      <c r="C5" s="50"/>
      <c r="D5" s="50"/>
      <c r="E5" s="117"/>
      <c r="F5" s="104"/>
      <c r="G5" s="50"/>
      <c r="H5" s="147"/>
      <c r="I5" s="147"/>
    </row>
    <row r="6" spans="1:9" s="14" customFormat="1" ht="48" customHeight="1" x14ac:dyDescent="0.15">
      <c r="A6" s="17"/>
      <c r="B6" s="28"/>
      <c r="C6" s="52" t="s">
        <v>20</v>
      </c>
      <c r="D6" s="37"/>
      <c r="E6" s="118"/>
      <c r="F6" s="123"/>
      <c r="G6" s="60">
        <f>D6-E6</f>
        <v>0</v>
      </c>
      <c r="H6" s="136"/>
      <c r="I6" s="136"/>
    </row>
    <row r="7" spans="1:9" s="14" customFormat="1" ht="48" customHeight="1" x14ac:dyDescent="0.15">
      <c r="A7" s="19"/>
      <c r="B7" s="78"/>
      <c r="C7" s="79"/>
      <c r="D7" s="80"/>
      <c r="E7" s="119"/>
      <c r="F7" s="99"/>
      <c r="G7" s="61">
        <f>D7-E7</f>
        <v>0</v>
      </c>
      <c r="H7" s="137"/>
      <c r="I7" s="137"/>
    </row>
    <row r="8" spans="1:9" s="14" customFormat="1" ht="48" customHeight="1" x14ac:dyDescent="0.15">
      <c r="A8" s="19"/>
      <c r="B8" s="78"/>
      <c r="C8" s="79"/>
      <c r="D8" s="80"/>
      <c r="E8" s="119"/>
      <c r="F8" s="99"/>
      <c r="G8" s="61">
        <f>D8-E8</f>
        <v>0</v>
      </c>
      <c r="H8" s="137"/>
      <c r="I8" s="137"/>
    </row>
    <row r="9" spans="1:9" s="14" customFormat="1" ht="48" customHeight="1" x14ac:dyDescent="0.15">
      <c r="A9" s="19"/>
      <c r="B9" s="78"/>
      <c r="C9" s="79"/>
      <c r="D9" s="141"/>
      <c r="E9" s="119"/>
      <c r="F9" s="99"/>
      <c r="G9" s="61">
        <f>D9-E9</f>
        <v>0</v>
      </c>
      <c r="H9" s="137"/>
      <c r="I9" s="137"/>
    </row>
    <row r="10" spans="1:9" s="14" customFormat="1" ht="48" customHeight="1" x14ac:dyDescent="0.15">
      <c r="A10" s="19"/>
      <c r="B10" s="30"/>
      <c r="C10" s="32"/>
      <c r="D10" s="140"/>
      <c r="E10" s="115"/>
      <c r="F10" s="98"/>
      <c r="G10" s="61">
        <f>D10-E10</f>
        <v>0</v>
      </c>
      <c r="H10" s="137"/>
      <c r="I10" s="137"/>
    </row>
    <row r="11" spans="1:9" s="14" customFormat="1" ht="48" customHeight="1" thickBot="1" x14ac:dyDescent="0.2">
      <c r="A11" s="21"/>
      <c r="B11" s="124"/>
      <c r="C11" s="125"/>
      <c r="D11" s="132"/>
      <c r="E11" s="186"/>
      <c r="F11" s="127"/>
      <c r="G11" s="133"/>
      <c r="H11" s="138"/>
      <c r="I11" s="138"/>
    </row>
  </sheetData>
  <mergeCells count="9">
    <mergeCell ref="F1:G1"/>
    <mergeCell ref="H1:I1"/>
    <mergeCell ref="A2:A3"/>
    <mergeCell ref="C2:C3"/>
    <mergeCell ref="D2:D3"/>
    <mergeCell ref="E2:F2"/>
    <mergeCell ref="G2:G3"/>
    <mergeCell ref="H2:H3"/>
    <mergeCell ref="I2:I3"/>
  </mergeCells>
  <phoneticPr fontId="2" type="noConversion"/>
  <pageMargins left="0.55118110236220474" right="0.47244094488188981" top="1.1023622047244095" bottom="0.62992125984251968" header="0.70866141732283472" footer="0.39370078740157483"/>
  <pageSetup paperSize="9" firstPageNumber="41" orientation="landscape" useFirstPageNumber="1" horizontalDpi="300" verticalDpi="300" r:id="rId1"/>
  <headerFooter>
    <oddHeader>&amp;C&amp;"굴림,굵게"&amp;20 2016년도 일반·특별회계 세입·세출 제2회 추경예산(안) 삭감(조정) 조서</oddHead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3"/>
  <sheetViews>
    <sheetView view="pageBreakPreview" zoomScaleNormal="100" zoomScaleSheetLayoutView="100" workbookViewId="0">
      <selection activeCell="H7" sqref="H7"/>
    </sheetView>
  </sheetViews>
  <sheetFormatPr defaultRowHeight="13.5" x14ac:dyDescent="0.15"/>
  <cols>
    <col min="1" max="1" width="8.88671875" customWidth="1"/>
    <col min="2" max="2" width="7.6640625" customWidth="1"/>
    <col min="3" max="3" width="14.88671875" style="2" customWidth="1"/>
    <col min="4" max="4" width="7.21875" style="2" customWidth="1"/>
    <col min="5" max="5" width="26.77734375" customWidth="1"/>
    <col min="6" max="6" width="12.5546875" customWidth="1"/>
    <col min="7" max="7" width="13.109375" customWidth="1"/>
    <col min="8" max="8" width="24.77734375" customWidth="1"/>
    <col min="9" max="9" width="12.44140625" customWidth="1"/>
    <col min="10" max="10" width="8.6640625" customWidth="1"/>
  </cols>
  <sheetData>
    <row r="1" spans="1:11" s="190" customFormat="1" ht="42.75" customHeight="1" x14ac:dyDescent="0.15">
      <c r="A1" s="438" t="s">
        <v>134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1" s="1" customFormat="1" ht="30" customHeight="1" x14ac:dyDescent="0.15">
      <c r="A2" s="251" t="s">
        <v>93</v>
      </c>
      <c r="B2" s="26"/>
      <c r="C2" s="26"/>
      <c r="D2" s="189"/>
      <c r="E2" s="15"/>
      <c r="F2" s="15"/>
      <c r="G2" s="15"/>
      <c r="H2" s="444"/>
      <c r="I2" s="444"/>
      <c r="J2" s="188" t="s">
        <v>29</v>
      </c>
    </row>
    <row r="3" spans="1:11" s="14" customFormat="1" ht="39.950000000000003" customHeight="1" x14ac:dyDescent="0.15">
      <c r="A3" s="439" t="s">
        <v>74</v>
      </c>
      <c r="B3" s="439" t="s">
        <v>23</v>
      </c>
      <c r="C3" s="244" t="s">
        <v>24</v>
      </c>
      <c r="D3" s="449" t="s">
        <v>67</v>
      </c>
      <c r="E3" s="439" t="s">
        <v>25</v>
      </c>
      <c r="F3" s="439" t="s">
        <v>50</v>
      </c>
      <c r="G3" s="440" t="s">
        <v>122</v>
      </c>
      <c r="H3" s="439"/>
      <c r="I3" s="439" t="s">
        <v>53</v>
      </c>
      <c r="J3" s="439" t="s">
        <v>55</v>
      </c>
    </row>
    <row r="4" spans="1:11" s="14" customFormat="1" ht="39.950000000000003" customHeight="1" x14ac:dyDescent="0.15">
      <c r="A4" s="439"/>
      <c r="B4" s="439"/>
      <c r="C4" s="243" t="s">
        <v>66</v>
      </c>
      <c r="D4" s="450"/>
      <c r="E4" s="439"/>
      <c r="F4" s="439"/>
      <c r="G4" s="242" t="s">
        <v>22</v>
      </c>
      <c r="H4" s="242" t="s">
        <v>63</v>
      </c>
      <c r="I4" s="439"/>
      <c r="J4" s="439"/>
    </row>
    <row r="5" spans="1:11" s="14" customFormat="1" ht="50.1" customHeight="1" x14ac:dyDescent="0.15">
      <c r="A5" s="245" t="s">
        <v>28</v>
      </c>
      <c r="B5" s="252"/>
      <c r="C5" s="249"/>
      <c r="D5" s="249"/>
      <c r="E5" s="248"/>
      <c r="F5" s="253">
        <f>SUM(F7:F11)</f>
        <v>1715000</v>
      </c>
      <c r="G5" s="253">
        <f>SUM(G7:G11)</f>
        <v>215000</v>
      </c>
      <c r="H5" s="253"/>
      <c r="I5" s="253">
        <f>SUM(I7:I13)</f>
        <v>1500000</v>
      </c>
      <c r="J5" s="249"/>
    </row>
    <row r="6" spans="1:11" s="14" customFormat="1" ht="50.1" customHeight="1" x14ac:dyDescent="0.15">
      <c r="A6" s="256" t="s">
        <v>99</v>
      </c>
      <c r="B6" s="263"/>
      <c r="C6" s="261"/>
      <c r="D6" s="261"/>
      <c r="E6" s="259"/>
      <c r="F6" s="260">
        <f>SUM(F7:F11)</f>
        <v>1715000</v>
      </c>
      <c r="G6" s="260">
        <f>SUM(G7:G11)</f>
        <v>215000</v>
      </c>
      <c r="H6" s="260"/>
      <c r="I6" s="260">
        <f>SUM(I7:I11)</f>
        <v>1500000</v>
      </c>
      <c r="J6" s="261"/>
    </row>
    <row r="7" spans="1:11" s="14" customFormat="1" ht="50.1" customHeight="1" x14ac:dyDescent="0.15">
      <c r="A7" s="238" t="s">
        <v>170</v>
      </c>
      <c r="B7" s="391" t="s">
        <v>171</v>
      </c>
      <c r="C7" s="293" t="s">
        <v>155</v>
      </c>
      <c r="D7" s="385">
        <v>40</v>
      </c>
      <c r="E7" s="306" t="s">
        <v>172</v>
      </c>
      <c r="F7" s="387">
        <v>1715000</v>
      </c>
      <c r="G7" s="387">
        <v>215000</v>
      </c>
      <c r="H7" s="388" t="s">
        <v>173</v>
      </c>
      <c r="I7" s="387">
        <f>F7-G7</f>
        <v>1500000</v>
      </c>
      <c r="J7" s="236"/>
    </row>
    <row r="8" spans="1:11" s="14" customFormat="1" ht="50.1" customHeight="1" x14ac:dyDescent="0.15">
      <c r="A8" s="238"/>
      <c r="B8" s="232"/>
      <c r="C8" s="293"/>
      <c r="D8" s="236"/>
      <c r="E8" s="306"/>
      <c r="F8" s="237"/>
      <c r="G8" s="237"/>
      <c r="H8" s="301" t="s">
        <v>111</v>
      </c>
      <c r="I8" s="237">
        <f>F8-G8</f>
        <v>0</v>
      </c>
      <c r="J8" s="236"/>
    </row>
    <row r="9" spans="1:11" s="14" customFormat="1" ht="50.1" customHeight="1" x14ac:dyDescent="0.15">
      <c r="A9" s="238"/>
      <c r="B9" s="232"/>
      <c r="C9" s="293"/>
      <c r="D9" s="236"/>
      <c r="E9" s="306"/>
      <c r="F9" s="237"/>
      <c r="G9" s="237"/>
      <c r="H9" s="301" t="s">
        <v>111</v>
      </c>
      <c r="I9" s="237">
        <f>F9-G9</f>
        <v>0</v>
      </c>
      <c r="J9" s="236"/>
    </row>
    <row r="10" spans="1:11" s="14" customFormat="1" ht="50.1" customHeight="1" x14ac:dyDescent="0.15">
      <c r="A10" s="238"/>
      <c r="B10" s="232"/>
      <c r="C10" s="293"/>
      <c r="D10" s="236"/>
      <c r="E10" s="306"/>
      <c r="F10" s="237"/>
      <c r="G10" s="237"/>
      <c r="H10" s="301" t="s">
        <v>111</v>
      </c>
      <c r="I10" s="237">
        <f>F10-G10</f>
        <v>0</v>
      </c>
      <c r="J10" s="236"/>
    </row>
    <row r="11" spans="1:11" s="14" customFormat="1" ht="50.1" customHeight="1" x14ac:dyDescent="0.15">
      <c r="A11" s="238"/>
      <c r="B11" s="232"/>
      <c r="C11" s="293"/>
      <c r="D11" s="236"/>
      <c r="E11" s="306"/>
      <c r="F11" s="237"/>
      <c r="G11" s="237"/>
      <c r="H11" s="301" t="s">
        <v>111</v>
      </c>
      <c r="I11" s="237">
        <f>F11-G11</f>
        <v>0</v>
      </c>
      <c r="J11" s="236"/>
    </row>
    <row r="12" spans="1:11" s="14" customFormat="1" ht="42.75" customHeight="1" x14ac:dyDescent="0.15">
      <c r="A12"/>
      <c r="B12"/>
      <c r="C12" s="2"/>
      <c r="D12" s="2"/>
      <c r="E12"/>
      <c r="F12"/>
      <c r="G12"/>
      <c r="H12"/>
      <c r="I12"/>
      <c r="J12"/>
      <c r="K12"/>
    </row>
    <row r="13" spans="1:11" s="14" customFormat="1" ht="42.75" customHeight="1" x14ac:dyDescent="0.15">
      <c r="A13"/>
      <c r="B13"/>
      <c r="C13" s="2"/>
      <c r="D13" s="2"/>
      <c r="E13"/>
      <c r="F13"/>
      <c r="G13"/>
      <c r="H13"/>
      <c r="I13"/>
      <c r="J13"/>
      <c r="K13"/>
    </row>
  </sheetData>
  <mergeCells count="10">
    <mergeCell ref="A1:J1"/>
    <mergeCell ref="B3:B4"/>
    <mergeCell ref="J3:J4"/>
    <mergeCell ref="H2:I2"/>
    <mergeCell ref="A3:A4"/>
    <mergeCell ref="D3:D4"/>
    <mergeCell ref="E3:E4"/>
    <mergeCell ref="F3:F4"/>
    <mergeCell ref="G3:H3"/>
    <mergeCell ref="I3:I4"/>
  </mergeCells>
  <phoneticPr fontId="2" type="noConversion"/>
  <dataValidations count="2">
    <dataValidation type="list" allowBlank="1" showInputMessage="1" showErrorMessage="1" sqref="A12">
      <formula1>"공유재산특별회계,장기미집행특별회계,교통사업특별회계,철도건설사업특별회계,도시재정비촉진특별회계,도시개발특별회계,기반시설설치특별회계,도시재생특별회계"</formula1>
    </dataValidation>
    <dataValidation type="list" allowBlank="1" showInputMessage="1" showErrorMessage="1" sqref="A7:A11">
      <formula1>"상수도특별회계,하수도특별회계"</formula1>
    </dataValidation>
  </dataValidations>
  <pageMargins left="0.59055118110236227" right="0.59055118110236227" top="0.59055118110236227" bottom="0.59055118110236227" header="0" footer="0"/>
  <pageSetup paperSize="9" scale="84" firstPageNumber="8" orientation="landscape" useFirstPageNumber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22"/>
  <sheetViews>
    <sheetView view="pageBreakPreview" zoomScaleNormal="100" zoomScaleSheetLayoutView="100" workbookViewId="0">
      <selection activeCell="C7" sqref="C7"/>
    </sheetView>
  </sheetViews>
  <sheetFormatPr defaultRowHeight="13.5" x14ac:dyDescent="0.15"/>
  <cols>
    <col min="1" max="1" width="8.5546875" customWidth="1"/>
    <col min="2" max="2" width="9.21875" customWidth="1"/>
    <col min="3" max="3" width="12.6640625" style="329" customWidth="1"/>
    <col min="4" max="4" width="6.6640625" style="367" customWidth="1"/>
    <col min="5" max="5" width="27.33203125" customWidth="1"/>
    <col min="6" max="6" width="13.33203125" customWidth="1"/>
    <col min="7" max="7" width="10.44140625" customWidth="1"/>
    <col min="8" max="8" width="23.109375" customWidth="1"/>
    <col min="9" max="9" width="11" customWidth="1"/>
    <col min="10" max="10" width="8.21875" customWidth="1"/>
  </cols>
  <sheetData>
    <row r="1" spans="1:11" ht="40.5" customHeight="1" x14ac:dyDescent="0.15">
      <c r="A1" s="438" t="s">
        <v>134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1" s="1" customFormat="1" ht="38.25" customHeight="1" x14ac:dyDescent="0.15">
      <c r="A2" s="240" t="s">
        <v>123</v>
      </c>
      <c r="B2" s="26"/>
      <c r="C2" s="26"/>
      <c r="D2" s="220"/>
      <c r="E2" s="15"/>
      <c r="F2" s="15"/>
      <c r="G2" s="15"/>
      <c r="H2" s="222"/>
      <c r="I2" s="222"/>
      <c r="J2" s="188" t="s">
        <v>29</v>
      </c>
    </row>
    <row r="3" spans="1:11" s="14" customFormat="1" ht="39.950000000000003" customHeight="1" x14ac:dyDescent="0.15">
      <c r="A3" s="439" t="s">
        <v>74</v>
      </c>
      <c r="B3" s="440" t="s">
        <v>23</v>
      </c>
      <c r="C3" s="365" t="s">
        <v>24</v>
      </c>
      <c r="D3" s="442" t="s">
        <v>67</v>
      </c>
      <c r="E3" s="439" t="s">
        <v>65</v>
      </c>
      <c r="F3" s="439" t="s">
        <v>50</v>
      </c>
      <c r="G3" s="440" t="s">
        <v>27</v>
      </c>
      <c r="H3" s="439"/>
      <c r="I3" s="439" t="s">
        <v>53</v>
      </c>
      <c r="J3" s="439" t="s">
        <v>55</v>
      </c>
      <c r="K3" s="224"/>
    </row>
    <row r="4" spans="1:11" s="14" customFormat="1" ht="39.950000000000003" customHeight="1" x14ac:dyDescent="0.15">
      <c r="A4" s="439"/>
      <c r="B4" s="441"/>
      <c r="C4" s="364" t="s">
        <v>66</v>
      </c>
      <c r="D4" s="443"/>
      <c r="E4" s="439"/>
      <c r="F4" s="439"/>
      <c r="G4" s="363" t="s">
        <v>22</v>
      </c>
      <c r="H4" s="363" t="s">
        <v>63</v>
      </c>
      <c r="I4" s="439"/>
      <c r="J4" s="439"/>
      <c r="K4" s="224"/>
    </row>
    <row r="5" spans="1:11" ht="50.1" customHeight="1" x14ac:dyDescent="0.15">
      <c r="A5" s="245" t="s">
        <v>28</v>
      </c>
      <c r="B5" s="246"/>
      <c r="C5" s="247"/>
      <c r="D5" s="247"/>
      <c r="E5" s="248"/>
      <c r="F5" s="289">
        <f>SUM(F6:F10)</f>
        <v>0</v>
      </c>
      <c r="G5" s="289">
        <f>SUM(G6:G18)</f>
        <v>0</v>
      </c>
      <c r="H5" s="289"/>
      <c r="I5" s="250">
        <f t="shared" ref="I5:I10" si="0">F5-G5</f>
        <v>0</v>
      </c>
      <c r="J5" s="289"/>
      <c r="K5" s="227"/>
    </row>
    <row r="6" spans="1:11" ht="54.95" customHeight="1" x14ac:dyDescent="0.15">
      <c r="A6" s="308" t="s">
        <v>68</v>
      </c>
      <c r="B6" s="311"/>
      <c r="C6" s="309"/>
      <c r="D6" s="310"/>
      <c r="E6" s="395" t="s">
        <v>195</v>
      </c>
      <c r="F6" s="366"/>
      <c r="G6" s="366"/>
      <c r="H6" s="290" t="s">
        <v>111</v>
      </c>
      <c r="I6" s="231">
        <f t="shared" si="0"/>
        <v>0</v>
      </c>
      <c r="J6" s="236"/>
      <c r="K6" s="227"/>
    </row>
    <row r="7" spans="1:11" ht="54.95" customHeight="1" x14ac:dyDescent="0.15">
      <c r="A7" s="308"/>
      <c r="B7" s="311"/>
      <c r="C7" s="309"/>
      <c r="D7" s="310"/>
      <c r="E7" s="313"/>
      <c r="F7" s="366"/>
      <c r="G7" s="366"/>
      <c r="H7" s="290" t="s">
        <v>110</v>
      </c>
      <c r="I7" s="231">
        <f t="shared" si="0"/>
        <v>0</v>
      </c>
      <c r="J7" s="236"/>
      <c r="K7" s="227"/>
    </row>
    <row r="8" spans="1:11" ht="54.95" customHeight="1" x14ac:dyDescent="0.15">
      <c r="A8" s="308"/>
      <c r="B8" s="311"/>
      <c r="C8" s="309"/>
      <c r="D8" s="310"/>
      <c r="E8" s="313"/>
      <c r="F8" s="366"/>
      <c r="G8" s="366"/>
      <c r="H8" s="290" t="s">
        <v>111</v>
      </c>
      <c r="I8" s="231">
        <f t="shared" si="0"/>
        <v>0</v>
      </c>
      <c r="J8" s="236"/>
      <c r="K8" s="227"/>
    </row>
    <row r="9" spans="1:11" ht="54.95" customHeight="1" x14ac:dyDescent="0.15">
      <c r="A9" s="308"/>
      <c r="B9" s="312"/>
      <c r="C9" s="309"/>
      <c r="D9" s="310"/>
      <c r="E9" s="313"/>
      <c r="F9" s="366"/>
      <c r="G9" s="366"/>
      <c r="H9" s="290" t="s">
        <v>110</v>
      </c>
      <c r="I9" s="231">
        <f t="shared" si="0"/>
        <v>0</v>
      </c>
      <c r="J9" s="236"/>
      <c r="K9" s="227"/>
    </row>
    <row r="10" spans="1:11" ht="54.95" customHeight="1" x14ac:dyDescent="0.15">
      <c r="A10" s="308"/>
      <c r="B10" s="311"/>
      <c r="C10" s="309"/>
      <c r="D10" s="310"/>
      <c r="E10" s="313"/>
      <c r="F10" s="366"/>
      <c r="G10" s="366"/>
      <c r="H10" s="290" t="s">
        <v>111</v>
      </c>
      <c r="I10" s="231">
        <f t="shared" si="0"/>
        <v>0</v>
      </c>
      <c r="J10" s="236"/>
      <c r="K10" s="227"/>
    </row>
    <row r="11" spans="1:11" ht="39.75" customHeight="1" x14ac:dyDescent="0.15"/>
    <row r="21" spans="5:5" x14ac:dyDescent="0.15">
      <c r="E21" s="1"/>
    </row>
    <row r="22" spans="5:5" x14ac:dyDescent="0.15">
      <c r="E22" s="1"/>
    </row>
  </sheetData>
  <mergeCells count="9">
    <mergeCell ref="A1:J1"/>
    <mergeCell ref="A3:A4"/>
    <mergeCell ref="B3:B4"/>
    <mergeCell ref="D3:D4"/>
    <mergeCell ref="E3:E4"/>
    <mergeCell ref="F3:F4"/>
    <mergeCell ref="G3:H3"/>
    <mergeCell ref="I3:I4"/>
    <mergeCell ref="J3:J4"/>
  </mergeCells>
  <phoneticPr fontId="2" type="noConversion"/>
  <dataValidations count="1">
    <dataValidation type="list" allowBlank="1" showInputMessage="1" showErrorMessage="1" sqref="A6:A10">
      <formula1>"일반회계"</formula1>
    </dataValidation>
  </dataValidations>
  <pageMargins left="0.7" right="0.7" top="0.75" bottom="0.75" header="0.3" footer="0.3"/>
  <pageSetup paperSize="9" scale="8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5"/>
  <sheetViews>
    <sheetView view="pageBreakPreview" zoomScaleNormal="100" zoomScaleSheetLayoutView="100" workbookViewId="0">
      <selection activeCell="H15" sqref="H15"/>
    </sheetView>
  </sheetViews>
  <sheetFormatPr defaultRowHeight="13.5" x14ac:dyDescent="0.15"/>
  <cols>
    <col min="2" max="2" width="9.109375" customWidth="1"/>
    <col min="3" max="3" width="12.21875" style="2" customWidth="1"/>
    <col min="4" max="4" width="8.77734375" style="2" customWidth="1"/>
    <col min="5" max="5" width="26.109375" customWidth="1"/>
    <col min="6" max="6" width="12.5546875" customWidth="1"/>
    <col min="7" max="7" width="11.6640625" customWidth="1"/>
    <col min="8" max="8" width="22.6640625" customWidth="1"/>
    <col min="9" max="9" width="10.77734375" customWidth="1"/>
    <col min="10" max="10" width="13.21875" customWidth="1"/>
  </cols>
  <sheetData>
    <row r="1" spans="1:11" s="190" customFormat="1" ht="42.75" customHeight="1" x14ac:dyDescent="0.15">
      <c r="A1" s="438" t="s">
        <v>134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1" s="1" customFormat="1" ht="33.75" customHeight="1" x14ac:dyDescent="0.15">
      <c r="A2" s="251" t="s">
        <v>94</v>
      </c>
      <c r="B2" s="26"/>
      <c r="C2" s="26"/>
      <c r="D2" s="189"/>
      <c r="E2" s="15"/>
      <c r="F2" s="15"/>
      <c r="G2" s="15"/>
      <c r="H2" s="444"/>
      <c r="I2" s="444"/>
      <c r="J2" s="188" t="s">
        <v>29</v>
      </c>
    </row>
    <row r="3" spans="1:11" s="14" customFormat="1" ht="39.950000000000003" customHeight="1" x14ac:dyDescent="0.15">
      <c r="A3" s="439" t="s">
        <v>74</v>
      </c>
      <c r="B3" s="439" t="s">
        <v>23</v>
      </c>
      <c r="C3" s="244" t="s">
        <v>24</v>
      </c>
      <c r="D3" s="449" t="s">
        <v>67</v>
      </c>
      <c r="E3" s="439" t="s">
        <v>25</v>
      </c>
      <c r="F3" s="439" t="s">
        <v>50</v>
      </c>
      <c r="G3" s="440" t="s">
        <v>122</v>
      </c>
      <c r="H3" s="439"/>
      <c r="I3" s="439" t="s">
        <v>53</v>
      </c>
      <c r="J3" s="439" t="s">
        <v>55</v>
      </c>
    </row>
    <row r="4" spans="1:11" s="14" customFormat="1" ht="39.950000000000003" customHeight="1" x14ac:dyDescent="0.15">
      <c r="A4" s="439"/>
      <c r="B4" s="439"/>
      <c r="C4" s="243" t="s">
        <v>66</v>
      </c>
      <c r="D4" s="450"/>
      <c r="E4" s="439"/>
      <c r="F4" s="439"/>
      <c r="G4" s="242" t="s">
        <v>22</v>
      </c>
      <c r="H4" s="242" t="s">
        <v>63</v>
      </c>
      <c r="I4" s="439"/>
      <c r="J4" s="439"/>
    </row>
    <row r="5" spans="1:11" s="14" customFormat="1" ht="39.950000000000003" customHeight="1" x14ac:dyDescent="0.15">
      <c r="A5" s="245" t="s">
        <v>28</v>
      </c>
      <c r="B5" s="252"/>
      <c r="C5" s="249"/>
      <c r="D5" s="249"/>
      <c r="E5" s="248"/>
      <c r="F5" s="253">
        <f>SUM(F7:F13)</f>
        <v>226998</v>
      </c>
      <c r="G5" s="253">
        <f>SUM(G7:G13)</f>
        <v>191998</v>
      </c>
      <c r="H5" s="253"/>
      <c r="I5" s="253">
        <f>SUM(I6:I13)</f>
        <v>70000</v>
      </c>
      <c r="J5" s="249"/>
    </row>
    <row r="6" spans="1:11" s="14" customFormat="1" ht="50.1" customHeight="1" x14ac:dyDescent="0.15">
      <c r="A6" s="256" t="s">
        <v>100</v>
      </c>
      <c r="B6" s="257"/>
      <c r="C6" s="258"/>
      <c r="D6" s="258"/>
      <c r="E6" s="259"/>
      <c r="F6" s="260">
        <f>SUM(F7:F13)</f>
        <v>226998</v>
      </c>
      <c r="G6" s="260">
        <f>SUM(G7:G13)</f>
        <v>191998</v>
      </c>
      <c r="H6" s="259"/>
      <c r="I6" s="262">
        <f>F6-G6</f>
        <v>35000</v>
      </c>
      <c r="J6" s="258"/>
    </row>
    <row r="7" spans="1:11" s="14" customFormat="1" ht="50.1" customHeight="1" x14ac:dyDescent="0.15">
      <c r="A7" s="382" t="s">
        <v>158</v>
      </c>
      <c r="B7" s="383" t="s">
        <v>159</v>
      </c>
      <c r="C7" s="384" t="s">
        <v>156</v>
      </c>
      <c r="D7" s="385">
        <v>1181</v>
      </c>
      <c r="E7" s="386" t="s">
        <v>160</v>
      </c>
      <c r="F7" s="387">
        <v>146798</v>
      </c>
      <c r="G7" s="385">
        <v>146798</v>
      </c>
      <c r="H7" s="388" t="s">
        <v>161</v>
      </c>
      <c r="I7" s="231">
        <f>F7-G7</f>
        <v>0</v>
      </c>
      <c r="J7" s="236"/>
    </row>
    <row r="8" spans="1:11" s="14" customFormat="1" ht="50.1" customHeight="1" x14ac:dyDescent="0.15">
      <c r="A8" s="238" t="s">
        <v>162</v>
      </c>
      <c r="B8" s="389" t="s">
        <v>96</v>
      </c>
      <c r="C8" s="384" t="s">
        <v>150</v>
      </c>
      <c r="D8" s="384">
        <v>1221</v>
      </c>
      <c r="E8" s="386" t="s">
        <v>163</v>
      </c>
      <c r="F8" s="387">
        <v>4200</v>
      </c>
      <c r="G8" s="390">
        <v>4200</v>
      </c>
      <c r="H8" s="388" t="s">
        <v>164</v>
      </c>
      <c r="I8" s="231">
        <f t="shared" ref="I8:I11" si="0">F8-G8</f>
        <v>0</v>
      </c>
      <c r="J8" s="236"/>
    </row>
    <row r="9" spans="1:11" s="14" customFormat="1" ht="50.1" customHeight="1" x14ac:dyDescent="0.15">
      <c r="A9" s="238" t="s">
        <v>162</v>
      </c>
      <c r="B9" s="389" t="s">
        <v>96</v>
      </c>
      <c r="C9" s="384" t="s">
        <v>157</v>
      </c>
      <c r="D9" s="385">
        <v>1221</v>
      </c>
      <c r="E9" s="386" t="s">
        <v>165</v>
      </c>
      <c r="F9" s="387">
        <v>5000</v>
      </c>
      <c r="G9" s="390">
        <v>5000</v>
      </c>
      <c r="H9" s="388" t="s">
        <v>164</v>
      </c>
      <c r="I9" s="231">
        <f t="shared" si="0"/>
        <v>0</v>
      </c>
      <c r="J9" s="236"/>
    </row>
    <row r="10" spans="1:11" s="14" customFormat="1" ht="50.1" customHeight="1" x14ac:dyDescent="0.15">
      <c r="A10" s="238" t="s">
        <v>162</v>
      </c>
      <c r="B10" s="389" t="s">
        <v>96</v>
      </c>
      <c r="C10" s="384" t="s">
        <v>166</v>
      </c>
      <c r="D10" s="385">
        <v>1221</v>
      </c>
      <c r="E10" s="386" t="s">
        <v>167</v>
      </c>
      <c r="F10" s="387">
        <v>10000</v>
      </c>
      <c r="G10" s="390">
        <v>5000</v>
      </c>
      <c r="H10" s="388" t="s">
        <v>164</v>
      </c>
      <c r="I10" s="231">
        <f t="shared" si="0"/>
        <v>5000</v>
      </c>
      <c r="J10" s="236"/>
    </row>
    <row r="11" spans="1:11" s="14" customFormat="1" ht="50.1" customHeight="1" x14ac:dyDescent="0.15">
      <c r="A11" s="238" t="s">
        <v>162</v>
      </c>
      <c r="B11" s="389" t="s">
        <v>96</v>
      </c>
      <c r="C11" s="384" t="s">
        <v>168</v>
      </c>
      <c r="D11" s="385">
        <v>1221</v>
      </c>
      <c r="E11" s="391" t="s">
        <v>169</v>
      </c>
      <c r="F11" s="387">
        <v>61000</v>
      </c>
      <c r="G11" s="390">
        <v>31000</v>
      </c>
      <c r="H11" s="457" t="s">
        <v>214</v>
      </c>
      <c r="I11" s="231">
        <f t="shared" si="0"/>
        <v>30000</v>
      </c>
      <c r="J11" s="236"/>
    </row>
    <row r="12" spans="1:11" s="14" customFormat="1" ht="50.1" customHeight="1" x14ac:dyDescent="0.15">
      <c r="A12" s="238"/>
      <c r="B12" s="389"/>
      <c r="C12" s="384"/>
      <c r="D12" s="385"/>
      <c r="E12" s="391"/>
      <c r="F12" s="387"/>
      <c r="G12" s="390"/>
      <c r="H12" s="388"/>
      <c r="I12" s="231"/>
      <c r="J12" s="236"/>
    </row>
    <row r="13" spans="1:11" s="14" customFormat="1" ht="50.1" customHeight="1" x14ac:dyDescent="0.15">
      <c r="A13" s="238"/>
      <c r="B13" s="235"/>
      <c r="C13" s="236"/>
      <c r="D13" s="236"/>
      <c r="E13" s="232"/>
      <c r="F13" s="237"/>
      <c r="G13" s="230"/>
      <c r="H13" s="232"/>
      <c r="I13" s="231"/>
      <c r="J13" s="236"/>
    </row>
    <row r="14" spans="1:11" s="14" customFormat="1" ht="42.75" customHeight="1" x14ac:dyDescent="0.15">
      <c r="A14"/>
      <c r="B14"/>
      <c r="C14" s="2"/>
      <c r="D14" s="2"/>
      <c r="E14"/>
      <c r="F14"/>
      <c r="G14"/>
      <c r="H14"/>
      <c r="I14"/>
      <c r="J14"/>
      <c r="K14"/>
    </row>
    <row r="15" spans="1:11" s="14" customFormat="1" ht="42.75" customHeight="1" x14ac:dyDescent="0.15">
      <c r="A15"/>
      <c r="B15"/>
      <c r="C15" s="2"/>
      <c r="D15" s="2"/>
      <c r="E15"/>
      <c r="F15"/>
      <c r="G15"/>
      <c r="H15"/>
      <c r="I15"/>
      <c r="J15"/>
      <c r="K15"/>
    </row>
  </sheetData>
  <mergeCells count="10">
    <mergeCell ref="A1:J1"/>
    <mergeCell ref="J3:J4"/>
    <mergeCell ref="H2:I2"/>
    <mergeCell ref="A3:A4"/>
    <mergeCell ref="B3:B4"/>
    <mergeCell ref="D3:D4"/>
    <mergeCell ref="E3:E4"/>
    <mergeCell ref="F3:F4"/>
    <mergeCell ref="G3:H3"/>
    <mergeCell ref="I3:I4"/>
  </mergeCells>
  <phoneticPr fontId="2" type="noConversion"/>
  <dataValidations count="1">
    <dataValidation type="list" allowBlank="1" showInputMessage="1" showErrorMessage="1" sqref="A7:A13">
      <formula1>"공유재산관리특별회계, 의료급여기금특별회계,장기미집행특별회계, 교통사업특별회계, 철도건설사업특별회계,폐기물처리시설특별회계,도시재정비촉진특별회계,도시개발특별회계,공공시설등 설치특별회계,문화시설건립특별회계,도시재생특별회계"</formula1>
    </dataValidation>
  </dataValidations>
  <pageMargins left="0.59055118110236227" right="0.59055118110236227" top="0.59055118110236227" bottom="0.59055118110236227" header="0" footer="0"/>
  <pageSetup paperSize="9" scale="8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12"/>
  <sheetViews>
    <sheetView view="pageBreakPreview" zoomScaleNormal="100" zoomScaleSheetLayoutView="100" workbookViewId="0">
      <selection activeCell="C6" sqref="C6"/>
    </sheetView>
  </sheetViews>
  <sheetFormatPr defaultRowHeight="13.5" x14ac:dyDescent="0.15"/>
  <cols>
    <col min="1" max="1" width="11" customWidth="1"/>
    <col min="2" max="2" width="13.44140625" style="329" customWidth="1"/>
    <col min="3" max="3" width="22.44140625" customWidth="1"/>
    <col min="4" max="4" width="11.44140625" customWidth="1"/>
    <col min="5" max="5" width="12.5546875" customWidth="1"/>
    <col min="6" max="6" width="32.44140625" customWidth="1"/>
    <col min="7" max="7" width="10.6640625" customWidth="1"/>
    <col min="8" max="8" width="9.33203125" customWidth="1"/>
  </cols>
  <sheetData>
    <row r="1" spans="1:9" ht="52.5" customHeight="1" x14ac:dyDescent="0.15">
      <c r="A1" s="438" t="s">
        <v>136</v>
      </c>
      <c r="B1" s="438"/>
      <c r="C1" s="438"/>
      <c r="D1" s="438"/>
      <c r="E1" s="438"/>
      <c r="F1" s="438"/>
      <c r="G1" s="438"/>
      <c r="H1" s="438"/>
    </row>
    <row r="2" spans="1:9" s="1" customFormat="1" ht="42.75" customHeight="1" x14ac:dyDescent="0.15">
      <c r="A2" s="26"/>
      <c r="B2" s="26"/>
      <c r="C2" s="15"/>
      <c r="D2" s="15"/>
      <c r="E2" s="15"/>
      <c r="F2" s="222"/>
      <c r="G2" s="222"/>
      <c r="H2" s="188" t="s">
        <v>29</v>
      </c>
    </row>
    <row r="3" spans="1:9" s="14" customFormat="1" ht="32.25" customHeight="1" x14ac:dyDescent="0.15">
      <c r="A3" s="439" t="s">
        <v>23</v>
      </c>
      <c r="B3" s="453" t="s">
        <v>121</v>
      </c>
      <c r="C3" s="439" t="s">
        <v>25</v>
      </c>
      <c r="D3" s="439" t="s">
        <v>26</v>
      </c>
      <c r="E3" s="439" t="s">
        <v>122</v>
      </c>
      <c r="F3" s="439"/>
      <c r="G3" s="439" t="s">
        <v>53</v>
      </c>
      <c r="H3" s="439" t="s">
        <v>55</v>
      </c>
      <c r="I3" s="224"/>
    </row>
    <row r="4" spans="1:9" s="14" customFormat="1" ht="32.25" customHeight="1" x14ac:dyDescent="0.15">
      <c r="A4" s="439"/>
      <c r="B4" s="454"/>
      <c r="C4" s="439"/>
      <c r="D4" s="439"/>
      <c r="E4" s="328" t="s">
        <v>22</v>
      </c>
      <c r="F4" s="328" t="s">
        <v>63</v>
      </c>
      <c r="G4" s="439"/>
      <c r="H4" s="439"/>
      <c r="I4" s="224"/>
    </row>
    <row r="5" spans="1:9" ht="47.25" customHeight="1" x14ac:dyDescent="0.15">
      <c r="A5" s="246"/>
      <c r="B5" s="247"/>
      <c r="C5" s="248"/>
      <c r="D5" s="289">
        <f>SUM(D6:D11)</f>
        <v>0</v>
      </c>
      <c r="E5" s="289">
        <f>SUM(E6:E11)</f>
        <v>0</v>
      </c>
      <c r="F5" s="289"/>
      <c r="G5" s="250">
        <f>SUM(G6:G11)</f>
        <v>0</v>
      </c>
      <c r="H5" s="289"/>
      <c r="I5" s="227"/>
    </row>
    <row r="6" spans="1:9" ht="50.1" customHeight="1" x14ac:dyDescent="0.15">
      <c r="A6" s="255"/>
      <c r="B6" s="233"/>
      <c r="C6" s="394" t="s">
        <v>196</v>
      </c>
      <c r="D6" s="236"/>
      <c r="E6" s="236"/>
      <c r="F6" s="298"/>
      <c r="G6" s="231">
        <f t="shared" ref="G6:G11" si="0">D6-E6</f>
        <v>0</v>
      </c>
      <c r="H6" s="236"/>
      <c r="I6" s="333"/>
    </row>
    <row r="7" spans="1:9" ht="50.1" customHeight="1" x14ac:dyDescent="0.15">
      <c r="A7" s="332"/>
      <c r="B7" s="228"/>
      <c r="C7" s="229"/>
      <c r="D7" s="236"/>
      <c r="E7" s="236"/>
      <c r="F7" s="290"/>
      <c r="G7" s="231">
        <f t="shared" si="0"/>
        <v>0</v>
      </c>
      <c r="H7" s="236"/>
      <c r="I7" s="227"/>
    </row>
    <row r="8" spans="1:9" ht="50.1" customHeight="1" x14ac:dyDescent="0.15">
      <c r="A8" s="332"/>
      <c r="B8" s="228"/>
      <c r="C8" s="229"/>
      <c r="D8" s="236"/>
      <c r="E8" s="236"/>
      <c r="F8" s="290"/>
      <c r="G8" s="231">
        <f t="shared" si="0"/>
        <v>0</v>
      </c>
      <c r="H8" s="236"/>
      <c r="I8" s="227"/>
    </row>
    <row r="9" spans="1:9" ht="50.1" customHeight="1" x14ac:dyDescent="0.15">
      <c r="A9" s="332"/>
      <c r="B9" s="228"/>
      <c r="C9" s="229"/>
      <c r="D9" s="236"/>
      <c r="E9" s="236"/>
      <c r="F9" s="290"/>
      <c r="G9" s="231">
        <f t="shared" si="0"/>
        <v>0</v>
      </c>
      <c r="H9" s="236"/>
      <c r="I9" s="227"/>
    </row>
    <row r="10" spans="1:9" ht="50.1" customHeight="1" x14ac:dyDescent="0.15">
      <c r="A10" s="332"/>
      <c r="B10" s="228"/>
      <c r="C10" s="229"/>
      <c r="D10" s="236"/>
      <c r="E10" s="236"/>
      <c r="F10" s="290"/>
      <c r="G10" s="231">
        <f t="shared" si="0"/>
        <v>0</v>
      </c>
      <c r="H10" s="236"/>
      <c r="I10" s="227"/>
    </row>
    <row r="11" spans="1:9" ht="50.1" customHeight="1" x14ac:dyDescent="0.15">
      <c r="A11" s="232"/>
      <c r="B11" s="331"/>
      <c r="C11" s="229"/>
      <c r="D11" s="291"/>
      <c r="E11" s="291"/>
      <c r="F11" s="330"/>
      <c r="G11" s="231">
        <f t="shared" si="0"/>
        <v>0</v>
      </c>
      <c r="H11" s="232"/>
      <c r="I11" s="227"/>
    </row>
    <row r="12" spans="1:9" ht="39.75" customHeight="1" x14ac:dyDescent="0.15"/>
  </sheetData>
  <mergeCells count="8">
    <mergeCell ref="A1:H1"/>
    <mergeCell ref="A3:A4"/>
    <mergeCell ref="B3:B4"/>
    <mergeCell ref="C3:C4"/>
    <mergeCell ref="D3:D4"/>
    <mergeCell ref="E3:F3"/>
    <mergeCell ref="G3:G4"/>
    <mergeCell ref="H3:H4"/>
  </mergeCells>
  <phoneticPr fontId="2" type="noConversion"/>
  <pageMargins left="0.59055118110236227" right="0.59055118110236227" top="0.59055118110236227" bottom="0.59055118110236227" header="0" footer="0"/>
  <pageSetup paperSize="9" scale="9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2" sqref="Q32"/>
    </sheetView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1"/>
  <sheetViews>
    <sheetView view="pageBreakPreview" zoomScaleNormal="100" zoomScaleSheetLayoutView="100" workbookViewId="0">
      <selection activeCell="E7" sqref="E7"/>
    </sheetView>
  </sheetViews>
  <sheetFormatPr defaultRowHeight="13.5" x14ac:dyDescent="0.15"/>
  <cols>
    <col min="2" max="2" width="11.77734375" customWidth="1"/>
    <col min="3" max="3" width="12.44140625" customWidth="1"/>
    <col min="5" max="5" width="23.44140625" customWidth="1"/>
    <col min="6" max="6" width="12.44140625" customWidth="1"/>
    <col min="7" max="7" width="12.109375" customWidth="1"/>
    <col min="8" max="8" width="24.44140625" customWidth="1"/>
    <col min="9" max="10" width="9.88671875" customWidth="1"/>
  </cols>
  <sheetData>
    <row r="1" spans="1:10" ht="42.75" customHeight="1" x14ac:dyDescent="0.15">
      <c r="A1" s="438" t="s">
        <v>135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0" ht="42.75" customHeight="1" x14ac:dyDescent="0.15">
      <c r="A2" s="240" t="s">
        <v>113</v>
      </c>
      <c r="B2" s="26"/>
      <c r="C2" s="26"/>
      <c r="D2" s="220"/>
      <c r="E2" s="15"/>
      <c r="F2" s="15"/>
      <c r="G2" s="15"/>
      <c r="H2" s="222"/>
      <c r="I2" s="222"/>
      <c r="J2" s="188" t="s">
        <v>29</v>
      </c>
    </row>
    <row r="3" spans="1:10" ht="50.1" customHeight="1" x14ac:dyDescent="0.15">
      <c r="A3" s="439" t="s">
        <v>74</v>
      </c>
      <c r="B3" s="439" t="s">
        <v>23</v>
      </c>
      <c r="C3" s="320" t="s">
        <v>24</v>
      </c>
      <c r="D3" s="442" t="s">
        <v>67</v>
      </c>
      <c r="E3" s="439" t="s">
        <v>106</v>
      </c>
      <c r="F3" s="439" t="s">
        <v>50</v>
      </c>
      <c r="G3" s="439" t="s">
        <v>122</v>
      </c>
      <c r="H3" s="439"/>
      <c r="I3" s="439" t="s">
        <v>53</v>
      </c>
      <c r="J3" s="439" t="s">
        <v>55</v>
      </c>
    </row>
    <row r="4" spans="1:10" ht="50.1" customHeight="1" x14ac:dyDescent="0.15">
      <c r="A4" s="439"/>
      <c r="B4" s="439"/>
      <c r="C4" s="319" t="s">
        <v>66</v>
      </c>
      <c r="D4" s="443"/>
      <c r="E4" s="439"/>
      <c r="F4" s="439"/>
      <c r="G4" s="318" t="s">
        <v>22</v>
      </c>
      <c r="H4" s="318" t="s">
        <v>63</v>
      </c>
      <c r="I4" s="439"/>
      <c r="J4" s="439"/>
    </row>
    <row r="5" spans="1:10" ht="50.1" customHeight="1" x14ac:dyDescent="0.15">
      <c r="A5" s="245" t="s">
        <v>28</v>
      </c>
      <c r="B5" s="246"/>
      <c r="C5" s="247"/>
      <c r="D5" s="247"/>
      <c r="E5" s="248"/>
      <c r="F5" s="289">
        <f>SUM(F6:F11)</f>
        <v>0</v>
      </c>
      <c r="G5" s="289">
        <f>SUM(G6:G11)</f>
        <v>0</v>
      </c>
      <c r="H5" s="289"/>
      <c r="I5" s="250">
        <f>F5-G5</f>
        <v>0</v>
      </c>
      <c r="J5" s="289"/>
    </row>
    <row r="6" spans="1:10" ht="50.1" customHeight="1" x14ac:dyDescent="0.15">
      <c r="A6" s="238" t="s">
        <v>68</v>
      </c>
      <c r="B6" s="255"/>
      <c r="C6" s="292"/>
      <c r="D6" s="233"/>
      <c r="E6" s="229"/>
      <c r="F6" s="236"/>
      <c r="G6" s="236"/>
      <c r="H6" s="290" t="s">
        <v>111</v>
      </c>
      <c r="I6" s="231">
        <v>0</v>
      </c>
      <c r="J6" s="236"/>
    </row>
    <row r="7" spans="1:10" ht="50.1" customHeight="1" x14ac:dyDescent="0.15">
      <c r="A7" s="238"/>
      <c r="B7" s="255"/>
      <c r="C7" s="292"/>
      <c r="D7" s="233"/>
      <c r="E7" s="229"/>
      <c r="F7" s="236"/>
      <c r="G7" s="236"/>
      <c r="H7" s="290" t="s">
        <v>111</v>
      </c>
      <c r="I7" s="231">
        <v>0</v>
      </c>
      <c r="J7" s="236"/>
    </row>
    <row r="8" spans="1:10" ht="50.1" customHeight="1" x14ac:dyDescent="0.15">
      <c r="A8" s="238"/>
      <c r="B8" s="255"/>
      <c r="C8" s="292"/>
      <c r="D8" s="233"/>
      <c r="E8" s="229"/>
      <c r="F8" s="236"/>
      <c r="G8" s="236"/>
      <c r="H8" s="290" t="s">
        <v>111</v>
      </c>
      <c r="I8" s="231">
        <v>0</v>
      </c>
      <c r="J8" s="236"/>
    </row>
    <row r="9" spans="1:10" ht="50.1" customHeight="1" x14ac:dyDescent="0.15">
      <c r="A9" s="238"/>
      <c r="B9" s="255"/>
      <c r="C9" s="292"/>
      <c r="D9" s="233"/>
      <c r="E9" s="229"/>
      <c r="F9" s="236"/>
      <c r="G9" s="236"/>
      <c r="H9" s="290" t="s">
        <v>111</v>
      </c>
      <c r="I9" s="231">
        <v>0</v>
      </c>
      <c r="J9" s="236"/>
    </row>
    <row r="10" spans="1:10" ht="50.1" customHeight="1" x14ac:dyDescent="0.15">
      <c r="A10" s="238"/>
      <c r="B10" s="255"/>
      <c r="C10" s="292"/>
      <c r="D10" s="233"/>
      <c r="E10" s="229"/>
      <c r="F10" s="236"/>
      <c r="G10" s="236"/>
      <c r="H10" s="290" t="s">
        <v>111</v>
      </c>
      <c r="I10" s="231">
        <v>0</v>
      </c>
      <c r="J10" s="236"/>
    </row>
    <row r="11" spans="1:10" ht="50.1" customHeight="1" x14ac:dyDescent="0.15">
      <c r="A11" s="238"/>
      <c r="B11" s="255"/>
      <c r="C11" s="292"/>
      <c r="D11" s="233"/>
      <c r="E11" s="229"/>
      <c r="F11" s="236"/>
      <c r="G11" s="236"/>
      <c r="H11" s="290" t="s">
        <v>111</v>
      </c>
      <c r="I11" s="231">
        <v>0</v>
      </c>
      <c r="J11" s="236"/>
    </row>
  </sheetData>
  <mergeCells count="9">
    <mergeCell ref="A1:J1"/>
    <mergeCell ref="A3:A4"/>
    <mergeCell ref="B3:B4"/>
    <mergeCell ref="D3:D4"/>
    <mergeCell ref="E3:E4"/>
    <mergeCell ref="F3:F4"/>
    <mergeCell ref="G3:H3"/>
    <mergeCell ref="I3:I4"/>
    <mergeCell ref="J3:J4"/>
  </mergeCells>
  <phoneticPr fontId="2" type="noConversion"/>
  <dataValidations count="1">
    <dataValidation type="list" allowBlank="1" showInputMessage="1" showErrorMessage="1" sqref="A6:A11">
      <formula1>"일반회계"</formula1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7" zoomScale="115" zoomScaleNormal="115" workbookViewId="0">
      <selection activeCell="A29" sqref="A29"/>
    </sheetView>
  </sheetViews>
  <sheetFormatPr defaultRowHeight="13.5" x14ac:dyDescent="0.15"/>
  <cols>
    <col min="1" max="1" width="8.88671875" customWidth="1"/>
    <col min="2" max="2" width="9.6640625" style="2" customWidth="1"/>
    <col min="3" max="3" width="18.5546875" customWidth="1"/>
    <col min="4" max="4" width="8.88671875" customWidth="1"/>
    <col min="5" max="5" width="10.21875" customWidth="1"/>
    <col min="6" max="6" width="20.44140625" customWidth="1"/>
    <col min="7" max="7" width="10.33203125" customWidth="1"/>
    <col min="8" max="8" width="20.88671875" customWidth="1"/>
    <col min="9" max="9" width="10.33203125" customWidth="1"/>
  </cols>
  <sheetData>
    <row r="1" spans="1:9" s="1" customFormat="1" ht="18" customHeight="1" x14ac:dyDescent="0.15">
      <c r="A1" s="26" t="s">
        <v>39</v>
      </c>
      <c r="B1" s="26"/>
      <c r="C1" s="15"/>
      <c r="D1" s="15"/>
      <c r="E1" s="15"/>
      <c r="F1" s="444"/>
      <c r="G1" s="444"/>
      <c r="H1" s="444" t="s">
        <v>29</v>
      </c>
      <c r="I1" s="444"/>
    </row>
    <row r="2" spans="1:9" s="14" customFormat="1" ht="32.25" customHeight="1" thickBot="1" x14ac:dyDescent="0.2">
      <c r="A2" s="445" t="s">
        <v>23</v>
      </c>
      <c r="B2" s="16" t="s">
        <v>24</v>
      </c>
      <c r="C2" s="445" t="s">
        <v>25</v>
      </c>
      <c r="D2" s="446" t="s">
        <v>50</v>
      </c>
      <c r="E2" s="448" t="s">
        <v>62</v>
      </c>
      <c r="F2" s="445"/>
      <c r="G2" s="446" t="s">
        <v>53</v>
      </c>
      <c r="H2" s="446" t="s">
        <v>55</v>
      </c>
      <c r="I2" s="446" t="s">
        <v>56</v>
      </c>
    </row>
    <row r="3" spans="1:9" s="14" customFormat="1" ht="32.25" customHeight="1" x14ac:dyDescent="0.15">
      <c r="A3" s="445"/>
      <c r="B3" s="69" t="s">
        <v>30</v>
      </c>
      <c r="C3" s="445"/>
      <c r="D3" s="447"/>
      <c r="E3" s="120" t="s">
        <v>22</v>
      </c>
      <c r="F3" s="93" t="s">
        <v>63</v>
      </c>
      <c r="G3" s="445"/>
      <c r="H3" s="445"/>
      <c r="I3" s="445"/>
    </row>
    <row r="4" spans="1:9" s="57" customFormat="1" ht="48" customHeight="1" x14ac:dyDescent="0.15">
      <c r="A4" s="66" t="s">
        <v>28</v>
      </c>
      <c r="B4" s="67"/>
      <c r="C4" s="68"/>
      <c r="D4" s="176"/>
      <c r="E4" s="100">
        <f>SUM(E6:E21)</f>
        <v>0</v>
      </c>
      <c r="F4" s="94"/>
      <c r="G4" s="68"/>
      <c r="H4" s="67"/>
      <c r="I4" s="67"/>
    </row>
    <row r="5" spans="1:9" s="57" customFormat="1" ht="48" customHeight="1" x14ac:dyDescent="0.15">
      <c r="A5" s="53"/>
      <c r="B5" s="158"/>
      <c r="C5" s="43"/>
      <c r="D5" s="107"/>
      <c r="E5" s="101"/>
      <c r="F5" s="95"/>
      <c r="G5" s="43"/>
      <c r="H5" s="147"/>
      <c r="I5" s="147"/>
    </row>
    <row r="6" spans="1:9" s="57" customFormat="1" ht="48" customHeight="1" x14ac:dyDescent="0.15">
      <c r="A6" s="17"/>
      <c r="B6" s="28"/>
      <c r="C6" s="167"/>
      <c r="D6" s="177"/>
      <c r="E6" s="114"/>
      <c r="F6" s="168"/>
      <c r="G6" s="169">
        <f>D6-E6</f>
        <v>0</v>
      </c>
      <c r="H6" s="136"/>
      <c r="I6" s="136"/>
    </row>
    <row r="7" spans="1:9" s="57" customFormat="1" ht="48" customHeight="1" x14ac:dyDescent="0.15">
      <c r="A7" s="170"/>
      <c r="B7" s="39"/>
      <c r="C7" s="171"/>
      <c r="D7" s="178"/>
      <c r="E7" s="172"/>
      <c r="F7" s="173"/>
      <c r="G7" s="58">
        <f>D7-E7</f>
        <v>0</v>
      </c>
      <c r="H7" s="174"/>
      <c r="I7" s="174"/>
    </row>
    <row r="8" spans="1:9" s="57" customFormat="1" ht="48" customHeight="1" x14ac:dyDescent="0.15">
      <c r="A8" s="162"/>
      <c r="B8" s="163"/>
      <c r="C8" s="40"/>
      <c r="D8" s="179"/>
      <c r="E8" s="164"/>
      <c r="F8" s="165"/>
      <c r="G8" s="58">
        <f>D8-E8</f>
        <v>0</v>
      </c>
      <c r="H8" s="166"/>
      <c r="I8" s="166"/>
    </row>
    <row r="9" spans="1:9" s="57" customFormat="1" ht="48" customHeight="1" x14ac:dyDescent="0.15">
      <c r="A9" s="170"/>
      <c r="B9" s="39"/>
      <c r="C9" s="171"/>
      <c r="D9" s="178"/>
      <c r="E9" s="172"/>
      <c r="F9" s="173"/>
      <c r="G9" s="58">
        <f>D9-E9</f>
        <v>0</v>
      </c>
      <c r="H9" s="174"/>
      <c r="I9" s="174"/>
    </row>
    <row r="10" spans="1:9" s="57" customFormat="1" ht="48" customHeight="1" x14ac:dyDescent="0.15">
      <c r="A10" s="19"/>
      <c r="B10" s="74"/>
      <c r="C10" s="32"/>
      <c r="D10" s="180"/>
      <c r="E10" s="160"/>
      <c r="F10" s="159"/>
      <c r="G10" s="58">
        <f>D10-E10</f>
        <v>0</v>
      </c>
      <c r="H10" s="137"/>
      <c r="I10" s="137"/>
    </row>
    <row r="11" spans="1:9" s="57" customFormat="1" ht="48" customHeight="1" thickBot="1" x14ac:dyDescent="0.2">
      <c r="A11" s="21"/>
      <c r="B11" s="35"/>
      <c r="C11" s="128"/>
      <c r="D11" s="181"/>
      <c r="E11" s="161"/>
      <c r="F11" s="139"/>
      <c r="G11" s="59"/>
      <c r="H11" s="138"/>
      <c r="I11" s="138"/>
    </row>
  </sheetData>
  <mergeCells count="9">
    <mergeCell ref="F1:G1"/>
    <mergeCell ref="H1:I1"/>
    <mergeCell ref="A2:A3"/>
    <mergeCell ref="C2:C3"/>
    <mergeCell ref="D2:D3"/>
    <mergeCell ref="E2:F2"/>
    <mergeCell ref="G2:G3"/>
    <mergeCell ref="H2:H3"/>
    <mergeCell ref="I2:I3"/>
  </mergeCells>
  <phoneticPr fontId="2" type="noConversion"/>
  <pageMargins left="0.55118110236220474" right="0.47244094488188981" top="1.0629921259842521" bottom="0.62992125984251968" header="0.70866141732283472" footer="0.39370078740157483"/>
  <pageSetup paperSize="9" firstPageNumber="6" orientation="landscape" useFirstPageNumber="1" horizontalDpi="300" verticalDpi="300" r:id="rId1"/>
  <headerFooter>
    <oddHeader>&amp;C&amp;"굴림,굵게"&amp;20 2016년도 일반·특별회계 세입·세출 제2회 추경예산(안) 삭감(조정) 조서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"/>
  <sheetViews>
    <sheetView zoomScaleNormal="100" workbookViewId="0">
      <selection activeCell="A7" sqref="A7"/>
    </sheetView>
  </sheetViews>
  <sheetFormatPr defaultRowHeight="13.5" x14ac:dyDescent="0.15"/>
  <cols>
    <col min="2" max="2" width="11.21875" customWidth="1"/>
    <col min="3" max="3" width="15" style="2" customWidth="1"/>
    <col min="4" max="4" width="8" style="2" customWidth="1"/>
    <col min="5" max="5" width="16.6640625" customWidth="1"/>
    <col min="6" max="6" width="12.5546875" customWidth="1"/>
    <col min="7" max="7" width="11.6640625" customWidth="1"/>
    <col min="8" max="8" width="14.5546875" customWidth="1"/>
    <col min="9" max="9" width="13.77734375" customWidth="1"/>
    <col min="10" max="10" width="13.21875" customWidth="1"/>
  </cols>
  <sheetData>
    <row r="1" spans="1:11" s="190" customFormat="1" ht="53.25" customHeight="1" x14ac:dyDescent="0.15">
      <c r="A1"/>
      <c r="B1" s="438" t="s">
        <v>103</v>
      </c>
      <c r="C1" s="438"/>
      <c r="D1" s="438"/>
      <c r="E1" s="438"/>
      <c r="F1" s="438"/>
      <c r="G1" s="438"/>
      <c r="H1" s="438"/>
      <c r="I1" s="241"/>
    </row>
    <row r="2" spans="1:11" s="1" customFormat="1" ht="37.5" customHeight="1" x14ac:dyDescent="0.15">
      <c r="A2" s="251" t="s">
        <v>90</v>
      </c>
      <c r="B2" s="26"/>
      <c r="C2" s="26"/>
      <c r="D2" s="189"/>
      <c r="E2" s="15"/>
      <c r="F2" s="15"/>
      <c r="G2" s="15"/>
      <c r="H2" s="444"/>
      <c r="I2" s="444"/>
      <c r="J2" s="188" t="s">
        <v>29</v>
      </c>
    </row>
    <row r="3" spans="1:11" s="14" customFormat="1" ht="39" customHeight="1" x14ac:dyDescent="0.15">
      <c r="A3" s="439" t="s">
        <v>74</v>
      </c>
      <c r="B3" s="439" t="s">
        <v>76</v>
      </c>
      <c r="C3" s="223" t="s">
        <v>77</v>
      </c>
      <c r="D3" s="449" t="s">
        <v>78</v>
      </c>
      <c r="E3" s="439" t="s">
        <v>86</v>
      </c>
      <c r="F3" s="439" t="s">
        <v>79</v>
      </c>
      <c r="G3" s="440" t="s">
        <v>80</v>
      </c>
      <c r="H3" s="439"/>
      <c r="I3" s="439" t="s">
        <v>81</v>
      </c>
      <c r="J3" s="439" t="s">
        <v>82</v>
      </c>
    </row>
    <row r="4" spans="1:11" s="14" customFormat="1" ht="33" customHeight="1" x14ac:dyDescent="0.15">
      <c r="A4" s="439"/>
      <c r="B4" s="439"/>
      <c r="C4" s="225" t="s">
        <v>83</v>
      </c>
      <c r="D4" s="450"/>
      <c r="E4" s="439"/>
      <c r="F4" s="439"/>
      <c r="G4" s="226" t="s">
        <v>84</v>
      </c>
      <c r="H4" s="226" t="s">
        <v>85</v>
      </c>
      <c r="I4" s="439"/>
      <c r="J4" s="439"/>
    </row>
    <row r="5" spans="1:11" s="14" customFormat="1" ht="42.75" customHeight="1" x14ac:dyDescent="0.15">
      <c r="A5" s="245"/>
      <c r="B5" s="252"/>
      <c r="C5" s="249"/>
      <c r="D5" s="249"/>
      <c r="E5" s="248"/>
      <c r="F5" s="253">
        <f>SUM(F6:F12)</f>
        <v>0</v>
      </c>
      <c r="G5" s="253">
        <f>SUM(G7:G12)</f>
        <v>0</v>
      </c>
      <c r="H5" s="253">
        <f>SUM(H6:H12)</f>
        <v>0</v>
      </c>
      <c r="I5" s="253">
        <f>SUM(I7:I12)</f>
        <v>0</v>
      </c>
      <c r="J5" s="249"/>
    </row>
    <row r="6" spans="1:11" s="14" customFormat="1" ht="42.75" customHeight="1" x14ac:dyDescent="0.15">
      <c r="A6" s="256" t="s">
        <v>100</v>
      </c>
      <c r="B6" s="257"/>
      <c r="C6" s="258"/>
      <c r="D6" s="258"/>
      <c r="E6" s="259"/>
      <c r="F6" s="260">
        <f>SUM(F7:F12)</f>
        <v>0</v>
      </c>
      <c r="G6" s="260">
        <f>SUM(G7:G12)</f>
        <v>0</v>
      </c>
      <c r="H6" s="259"/>
      <c r="I6" s="262">
        <f>SUM(I7:I12)</f>
        <v>0</v>
      </c>
      <c r="J6" s="258"/>
    </row>
    <row r="7" spans="1:11" s="14" customFormat="1" ht="42.75" customHeight="1" x14ac:dyDescent="0.15">
      <c r="A7" s="238" t="s">
        <v>97</v>
      </c>
      <c r="B7" s="235"/>
      <c r="C7" s="236"/>
      <c r="D7" s="236"/>
      <c r="E7" s="232"/>
      <c r="F7" s="237"/>
      <c r="G7" s="230"/>
      <c r="H7" s="232"/>
      <c r="I7" s="231">
        <f t="shared" ref="I7:I12" si="0">F7-G7</f>
        <v>0</v>
      </c>
      <c r="J7" s="236"/>
    </row>
    <row r="8" spans="1:11" s="14" customFormat="1" ht="42.75" customHeight="1" x14ac:dyDescent="0.15">
      <c r="A8" s="238"/>
      <c r="B8" s="235"/>
      <c r="C8" s="236"/>
      <c r="D8" s="236"/>
      <c r="E8" s="232"/>
      <c r="F8" s="237"/>
      <c r="G8" s="230"/>
      <c r="H8" s="232"/>
      <c r="I8" s="231">
        <f t="shared" si="0"/>
        <v>0</v>
      </c>
      <c r="J8" s="236"/>
    </row>
    <row r="9" spans="1:11" s="14" customFormat="1" ht="42.75" customHeight="1" x14ac:dyDescent="0.15">
      <c r="A9" s="238"/>
      <c r="B9" s="235"/>
      <c r="C9" s="236"/>
      <c r="D9" s="236"/>
      <c r="E9" s="232"/>
      <c r="F9" s="237"/>
      <c r="G9" s="230"/>
      <c r="H9" s="232"/>
      <c r="I9" s="231">
        <f t="shared" si="0"/>
        <v>0</v>
      </c>
      <c r="J9" s="236"/>
    </row>
    <row r="10" spans="1:11" s="14" customFormat="1" ht="42.75" customHeight="1" x14ac:dyDescent="0.15">
      <c r="A10" s="238"/>
      <c r="B10" s="235"/>
      <c r="C10" s="236"/>
      <c r="D10" s="236"/>
      <c r="E10" s="232"/>
      <c r="F10" s="237"/>
      <c r="G10" s="230"/>
      <c r="H10" s="232"/>
      <c r="I10" s="231">
        <f t="shared" si="0"/>
        <v>0</v>
      </c>
      <c r="J10" s="236"/>
    </row>
    <row r="11" spans="1:11" s="14" customFormat="1" ht="42.75" customHeight="1" x14ac:dyDescent="0.15">
      <c r="A11" s="238"/>
      <c r="B11" s="235"/>
      <c r="C11" s="236"/>
      <c r="D11" s="236"/>
      <c r="E11" s="232"/>
      <c r="F11" s="237"/>
      <c r="G11" s="230"/>
      <c r="H11" s="232"/>
      <c r="I11" s="231">
        <f t="shared" si="0"/>
        <v>0</v>
      </c>
      <c r="J11" s="236"/>
    </row>
    <row r="12" spans="1:11" s="14" customFormat="1" ht="42.75" customHeight="1" x14ac:dyDescent="0.15">
      <c r="A12" s="238"/>
      <c r="B12" s="235"/>
      <c r="C12" s="228"/>
      <c r="D12" s="236"/>
      <c r="E12" s="232"/>
      <c r="F12" s="237"/>
      <c r="G12" s="230"/>
      <c r="H12" s="234"/>
      <c r="I12" s="231">
        <f t="shared" si="0"/>
        <v>0</v>
      </c>
      <c r="J12" s="236"/>
    </row>
    <row r="13" spans="1:11" s="14" customFormat="1" ht="42.75" customHeight="1" x14ac:dyDescent="0.15">
      <c r="A13"/>
      <c r="B13"/>
      <c r="C13" s="2"/>
      <c r="D13" s="2"/>
      <c r="E13"/>
      <c r="F13"/>
      <c r="G13"/>
      <c r="H13"/>
      <c r="I13"/>
      <c r="J13"/>
      <c r="K13"/>
    </row>
    <row r="14" spans="1:11" s="14" customFormat="1" ht="42.75" customHeight="1" x14ac:dyDescent="0.15">
      <c r="A14"/>
      <c r="B14"/>
      <c r="C14" s="2"/>
      <c r="D14" s="2"/>
      <c r="E14"/>
      <c r="F14"/>
      <c r="G14"/>
      <c r="H14"/>
      <c r="I14"/>
      <c r="J14"/>
      <c r="K14"/>
    </row>
  </sheetData>
  <mergeCells count="10">
    <mergeCell ref="A3:A4"/>
    <mergeCell ref="B1:H1"/>
    <mergeCell ref="J3:J4"/>
    <mergeCell ref="H2:I2"/>
    <mergeCell ref="B3:B4"/>
    <mergeCell ref="E3:E4"/>
    <mergeCell ref="F3:F4"/>
    <mergeCell ref="G3:H3"/>
    <mergeCell ref="I3:I4"/>
    <mergeCell ref="D3:D4"/>
  </mergeCells>
  <phoneticPr fontId="2" type="noConversion"/>
  <dataValidations count="1">
    <dataValidation type="list" allowBlank="1" showInputMessage="1" showErrorMessage="1" sqref="A7:A14">
      <formula1>"공유재산특별회계, 문화시설건립특별회계"</formula1>
    </dataValidation>
  </dataValidations>
  <pageMargins left="0.47244094488188981" right="0.43307086614173229" top="1.0629921259842521" bottom="0.62992125984251968" header="0.70866141732283472" footer="0.39370078740157483"/>
  <pageSetup paperSize="9" firstPageNumber="8" orientation="landscape" useFirstPageNumber="1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115" zoomScaleNormal="115" workbookViewId="0">
      <selection activeCell="H7" sqref="H7"/>
    </sheetView>
  </sheetViews>
  <sheetFormatPr defaultRowHeight="13.5" x14ac:dyDescent="0.15"/>
  <cols>
    <col min="1" max="1" width="8.88671875" customWidth="1"/>
    <col min="2" max="2" width="9.6640625" style="2" customWidth="1"/>
    <col min="3" max="3" width="18.5546875" customWidth="1"/>
    <col min="5" max="5" width="10.33203125" hidden="1" customWidth="1"/>
    <col min="6" max="6" width="20.88671875" hidden="1" customWidth="1"/>
    <col min="7" max="7" width="10.21875" customWidth="1"/>
    <col min="8" max="8" width="20.44140625" customWidth="1"/>
    <col min="9" max="9" width="10.33203125" customWidth="1"/>
    <col min="10" max="10" width="20.88671875" customWidth="1"/>
    <col min="11" max="11" width="10.33203125" customWidth="1"/>
  </cols>
  <sheetData>
    <row r="1" spans="1:11" s="1" customFormat="1" ht="18" customHeight="1" x14ac:dyDescent="0.15">
      <c r="A1" s="26" t="s">
        <v>51</v>
      </c>
      <c r="B1" s="26"/>
      <c r="C1" s="15"/>
      <c r="D1" s="15"/>
      <c r="E1" s="15"/>
      <c r="F1" s="15"/>
      <c r="G1" s="15"/>
      <c r="H1" s="444"/>
      <c r="I1" s="444"/>
      <c r="J1" s="444" t="s">
        <v>29</v>
      </c>
      <c r="K1" s="444"/>
    </row>
    <row r="2" spans="1:11" s="14" customFormat="1" ht="32.25" customHeight="1" thickBot="1" x14ac:dyDescent="0.2">
      <c r="A2" s="445" t="s">
        <v>23</v>
      </c>
      <c r="B2" s="16" t="s">
        <v>24</v>
      </c>
      <c r="C2" s="445" t="s">
        <v>25</v>
      </c>
      <c r="D2" s="446" t="s">
        <v>50</v>
      </c>
      <c r="E2" s="445" t="s">
        <v>27</v>
      </c>
      <c r="F2" s="445"/>
      <c r="G2" s="448" t="s">
        <v>62</v>
      </c>
      <c r="H2" s="445"/>
      <c r="I2" s="446" t="s">
        <v>53</v>
      </c>
      <c r="J2" s="446" t="s">
        <v>55</v>
      </c>
      <c r="K2" s="446" t="s">
        <v>56</v>
      </c>
    </row>
    <row r="3" spans="1:11" s="14" customFormat="1" ht="32.25" customHeight="1" x14ac:dyDescent="0.15">
      <c r="A3" s="445"/>
      <c r="B3" s="69" t="s">
        <v>30</v>
      </c>
      <c r="C3" s="445"/>
      <c r="D3" s="445"/>
      <c r="E3" s="65" t="s">
        <v>34</v>
      </c>
      <c r="F3" s="92" t="s">
        <v>35</v>
      </c>
      <c r="G3" s="120" t="s">
        <v>22</v>
      </c>
      <c r="H3" s="93" t="s">
        <v>63</v>
      </c>
      <c r="I3" s="445"/>
      <c r="J3" s="445"/>
      <c r="K3" s="445"/>
    </row>
    <row r="4" spans="1:11" s="14" customFormat="1" ht="48" customHeight="1" x14ac:dyDescent="0.15">
      <c r="A4" s="66" t="s">
        <v>28</v>
      </c>
      <c r="B4" s="70"/>
      <c r="C4" s="71"/>
      <c r="D4" s="71"/>
      <c r="E4" s="70">
        <f>SUM(E5:E15)</f>
        <v>0</v>
      </c>
      <c r="F4" s="106"/>
      <c r="G4" s="111">
        <f>SUM(G5:G15)</f>
        <v>0</v>
      </c>
      <c r="H4" s="110"/>
      <c r="I4" s="71"/>
      <c r="J4" s="67"/>
      <c r="K4" s="67"/>
    </row>
    <row r="5" spans="1:11" s="14" customFormat="1" ht="48" customHeight="1" x14ac:dyDescent="0.15">
      <c r="A5" s="45"/>
      <c r="B5" s="42"/>
      <c r="C5" s="43"/>
      <c r="D5" s="44"/>
      <c r="E5" s="48"/>
      <c r="F5" s="107"/>
      <c r="G5" s="101"/>
      <c r="H5" s="95"/>
      <c r="I5" s="43"/>
      <c r="J5" s="54"/>
      <c r="K5" s="54"/>
    </row>
    <row r="6" spans="1:11" s="14" customFormat="1" ht="48" customHeight="1" x14ac:dyDescent="0.15">
      <c r="A6" s="19"/>
      <c r="B6" s="30"/>
      <c r="C6" s="55"/>
      <c r="D6" s="31"/>
      <c r="E6" s="81"/>
      <c r="F6" s="108"/>
      <c r="G6" s="89"/>
      <c r="H6" s="121"/>
      <c r="I6" s="58">
        <f>D6-G6</f>
        <v>0</v>
      </c>
      <c r="J6" s="136"/>
      <c r="K6" s="136"/>
    </row>
    <row r="7" spans="1:11" s="14" customFormat="1" ht="48" customHeight="1" x14ac:dyDescent="0.15">
      <c r="A7" s="19"/>
      <c r="B7" s="30"/>
      <c r="C7" s="33"/>
      <c r="D7" s="31"/>
      <c r="E7" s="81"/>
      <c r="F7" s="108"/>
      <c r="G7" s="89"/>
      <c r="H7" s="121"/>
      <c r="I7" s="58">
        <f>D7-G7</f>
        <v>0</v>
      </c>
      <c r="J7" s="137"/>
      <c r="K7" s="137"/>
    </row>
    <row r="8" spans="1:11" s="14" customFormat="1" ht="48" customHeight="1" x14ac:dyDescent="0.15">
      <c r="A8" s="182"/>
      <c r="B8" s="183"/>
      <c r="C8" s="171"/>
      <c r="D8" s="41"/>
      <c r="E8" s="175"/>
      <c r="F8" s="184"/>
      <c r="G8" s="105"/>
      <c r="H8" s="185"/>
      <c r="I8" s="58">
        <f>D8-G8</f>
        <v>0</v>
      </c>
      <c r="J8" s="63"/>
      <c r="K8" s="63"/>
    </row>
    <row r="9" spans="1:11" s="14" customFormat="1" ht="48" customHeight="1" x14ac:dyDescent="0.15">
      <c r="A9" s="19"/>
      <c r="B9" s="30"/>
      <c r="C9" s="33"/>
      <c r="D9" s="31"/>
      <c r="E9" s="81"/>
      <c r="F9" s="108"/>
      <c r="G9" s="89"/>
      <c r="H9" s="121"/>
      <c r="I9" s="58">
        <f>D9-G9</f>
        <v>0</v>
      </c>
      <c r="J9" s="137"/>
      <c r="K9" s="137"/>
    </row>
    <row r="10" spans="1:11" s="14" customFormat="1" ht="48" customHeight="1" x14ac:dyDescent="0.15">
      <c r="A10" s="19"/>
      <c r="B10" s="30"/>
      <c r="C10" s="32"/>
      <c r="D10" s="31"/>
      <c r="E10" s="47"/>
      <c r="F10" s="109"/>
      <c r="G10" s="89"/>
      <c r="H10" s="96"/>
      <c r="I10" s="58">
        <f>D10-G10</f>
        <v>0</v>
      </c>
      <c r="J10" s="137"/>
      <c r="K10" s="137"/>
    </row>
    <row r="11" spans="1:11" s="14" customFormat="1" ht="48" customHeight="1" thickBot="1" x14ac:dyDescent="0.2">
      <c r="A11" s="21"/>
      <c r="B11" s="22"/>
      <c r="C11" s="25"/>
      <c r="D11" s="22"/>
      <c r="E11" s="22"/>
      <c r="F11" s="87"/>
      <c r="G11" s="91"/>
      <c r="H11" s="88"/>
      <c r="I11" s="62"/>
      <c r="J11" s="138"/>
      <c r="K11" s="138"/>
    </row>
  </sheetData>
  <mergeCells count="10">
    <mergeCell ref="J2:J3"/>
    <mergeCell ref="K2:K3"/>
    <mergeCell ref="J1:K1"/>
    <mergeCell ref="H1:I1"/>
    <mergeCell ref="A2:A3"/>
    <mergeCell ref="C2:C3"/>
    <mergeCell ref="D2:D3"/>
    <mergeCell ref="E2:F2"/>
    <mergeCell ref="G2:H2"/>
    <mergeCell ref="I2:I3"/>
  </mergeCells>
  <phoneticPr fontId="2" type="noConversion"/>
  <pageMargins left="0.55118110236220474" right="0.47244094488188981" top="1.0629921259842521" bottom="0.62992125984251968" header="0.70866141732283472" footer="0.39370078740157483"/>
  <pageSetup paperSize="9" firstPageNumber="34" orientation="landscape" useFirstPageNumber="1" horizontalDpi="300" verticalDpi="300" r:id="rId1"/>
  <headerFooter>
    <oddHeader>&amp;C&amp;"굴림,굵게"&amp;20 2016년도 일반·특별회계 세입·세출 제2회 추경예산(안) 삭감(조정) 조서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115" zoomScaleNormal="115" workbookViewId="0">
      <selection activeCell="G2" sqref="G2:H3"/>
    </sheetView>
  </sheetViews>
  <sheetFormatPr defaultRowHeight="13.5" x14ac:dyDescent="0.15"/>
  <cols>
    <col min="1" max="1" width="8.88671875" customWidth="1"/>
    <col min="2" max="2" width="9.6640625" style="2" customWidth="1"/>
    <col min="3" max="3" width="18.5546875" customWidth="1"/>
    <col min="5" max="5" width="10.33203125" hidden="1" customWidth="1"/>
    <col min="6" max="6" width="20.88671875" hidden="1" customWidth="1"/>
    <col min="7" max="7" width="10.21875" customWidth="1"/>
    <col min="8" max="8" width="20.44140625" customWidth="1"/>
    <col min="9" max="9" width="10.33203125" customWidth="1"/>
    <col min="10" max="10" width="20.88671875" customWidth="1"/>
    <col min="11" max="11" width="10.33203125" customWidth="1"/>
  </cols>
  <sheetData>
    <row r="1" spans="1:11" s="1" customFormat="1" ht="18" customHeight="1" x14ac:dyDescent="0.15">
      <c r="A1" s="26" t="s">
        <v>52</v>
      </c>
      <c r="B1" s="26"/>
      <c r="C1" s="15"/>
      <c r="D1" s="15"/>
      <c r="E1" s="15"/>
      <c r="F1" s="15"/>
      <c r="G1" s="15"/>
      <c r="H1" s="444"/>
      <c r="I1" s="444"/>
      <c r="J1" s="444" t="s">
        <v>29</v>
      </c>
      <c r="K1" s="444"/>
    </row>
    <row r="2" spans="1:11" s="14" customFormat="1" ht="32.25" customHeight="1" thickBot="1" x14ac:dyDescent="0.2">
      <c r="A2" s="445" t="s">
        <v>23</v>
      </c>
      <c r="B2" s="16" t="s">
        <v>24</v>
      </c>
      <c r="C2" s="445" t="s">
        <v>25</v>
      </c>
      <c r="D2" s="446" t="s">
        <v>50</v>
      </c>
      <c r="E2" s="445" t="s">
        <v>27</v>
      </c>
      <c r="F2" s="445"/>
      <c r="G2" s="448" t="s">
        <v>62</v>
      </c>
      <c r="H2" s="445"/>
      <c r="I2" s="446" t="s">
        <v>53</v>
      </c>
      <c r="J2" s="446" t="s">
        <v>55</v>
      </c>
      <c r="K2" s="446" t="s">
        <v>56</v>
      </c>
    </row>
    <row r="3" spans="1:11" s="14" customFormat="1" ht="32.25" customHeight="1" x14ac:dyDescent="0.15">
      <c r="A3" s="445"/>
      <c r="B3" s="69" t="s">
        <v>30</v>
      </c>
      <c r="C3" s="445"/>
      <c r="D3" s="445"/>
      <c r="E3" s="65" t="s">
        <v>34</v>
      </c>
      <c r="F3" s="92" t="s">
        <v>35</v>
      </c>
      <c r="G3" s="120" t="s">
        <v>22</v>
      </c>
      <c r="H3" s="93" t="s">
        <v>63</v>
      </c>
      <c r="I3" s="445"/>
      <c r="J3" s="445"/>
      <c r="K3" s="445"/>
    </row>
    <row r="4" spans="1:11" s="14" customFormat="1" ht="48" customHeight="1" x14ac:dyDescent="0.15">
      <c r="A4" s="72" t="s">
        <v>54</v>
      </c>
      <c r="B4" s="70"/>
      <c r="C4" s="71"/>
      <c r="D4" s="71"/>
      <c r="E4" s="70">
        <f>SUM(E6:E36)</f>
        <v>0</v>
      </c>
      <c r="F4" s="106"/>
      <c r="G4" s="111">
        <f>SUM(G6:G36)</f>
        <v>0</v>
      </c>
      <c r="H4" s="110"/>
      <c r="I4" s="71"/>
      <c r="J4" s="67"/>
      <c r="K4" s="67"/>
    </row>
    <row r="5" spans="1:11" s="14" customFormat="1" ht="48" customHeight="1" x14ac:dyDescent="0.15">
      <c r="A5" s="45"/>
      <c r="B5" s="42"/>
      <c r="C5" s="43"/>
      <c r="D5" s="44"/>
      <c r="E5" s="51"/>
      <c r="F5" s="112"/>
      <c r="G5" s="101"/>
      <c r="H5" s="95"/>
      <c r="I5" s="43"/>
      <c r="J5" s="54"/>
      <c r="K5" s="54"/>
    </row>
    <row r="6" spans="1:11" s="14" customFormat="1" ht="48" customHeight="1" x14ac:dyDescent="0.15">
      <c r="A6" s="46"/>
      <c r="B6" s="30"/>
      <c r="C6" s="32"/>
      <c r="D6" s="31"/>
      <c r="E6" s="82"/>
      <c r="F6" s="108"/>
      <c r="G6" s="89"/>
      <c r="H6" s="121"/>
      <c r="I6" s="58">
        <f>D6-G6</f>
        <v>0</v>
      </c>
      <c r="J6" s="136"/>
      <c r="K6" s="136"/>
    </row>
    <row r="7" spans="1:11" s="14" customFormat="1" ht="48" customHeight="1" x14ac:dyDescent="0.15">
      <c r="A7" s="46"/>
      <c r="B7" s="30"/>
      <c r="C7" s="32"/>
      <c r="D7" s="31"/>
      <c r="E7" s="82"/>
      <c r="F7" s="108"/>
      <c r="G7" s="89"/>
      <c r="H7" s="121"/>
      <c r="I7" s="58">
        <f>D7-G7</f>
        <v>0</v>
      </c>
      <c r="J7" s="137"/>
      <c r="K7" s="137"/>
    </row>
    <row r="8" spans="1:11" s="14" customFormat="1" ht="48" customHeight="1" x14ac:dyDescent="0.15">
      <c r="A8" s="46"/>
      <c r="B8" s="30"/>
      <c r="C8" s="32"/>
      <c r="D8" s="31"/>
      <c r="E8" s="82"/>
      <c r="F8" s="108"/>
      <c r="G8" s="89"/>
      <c r="H8" s="121"/>
      <c r="I8" s="58">
        <f>D8-G8</f>
        <v>0</v>
      </c>
      <c r="J8" s="137"/>
      <c r="K8" s="137"/>
    </row>
    <row r="9" spans="1:11" s="14" customFormat="1" ht="48" customHeight="1" x14ac:dyDescent="0.15">
      <c r="A9" s="29"/>
      <c r="B9" s="30"/>
      <c r="C9" s="33"/>
      <c r="D9" s="31"/>
      <c r="E9" s="82"/>
      <c r="F9" s="108"/>
      <c r="G9" s="89"/>
      <c r="H9" s="121"/>
      <c r="I9" s="58">
        <f>D9-G9</f>
        <v>0</v>
      </c>
      <c r="J9" s="137"/>
      <c r="K9" s="137"/>
    </row>
    <row r="10" spans="1:11" s="14" customFormat="1" ht="48" customHeight="1" x14ac:dyDescent="0.15">
      <c r="A10" s="29"/>
      <c r="B10" s="30"/>
      <c r="C10" s="33"/>
      <c r="D10" s="31"/>
      <c r="E10" s="82"/>
      <c r="F10" s="108"/>
      <c r="G10" s="89"/>
      <c r="H10" s="121"/>
      <c r="I10" s="58">
        <f>D10-G10</f>
        <v>0</v>
      </c>
      <c r="J10" s="137"/>
      <c r="K10" s="137"/>
    </row>
    <row r="11" spans="1:11" s="14" customFormat="1" ht="48" customHeight="1" thickBot="1" x14ac:dyDescent="0.2">
      <c r="A11" s="34"/>
      <c r="B11" s="35"/>
      <c r="C11" s="38"/>
      <c r="D11" s="36"/>
      <c r="E11" s="83"/>
      <c r="F11" s="113"/>
      <c r="G11" s="103"/>
      <c r="H11" s="122"/>
      <c r="I11" s="59"/>
      <c r="J11" s="138"/>
      <c r="K11" s="138"/>
    </row>
  </sheetData>
  <mergeCells count="10">
    <mergeCell ref="J2:J3"/>
    <mergeCell ref="K2:K3"/>
    <mergeCell ref="J1:K1"/>
    <mergeCell ref="H1:I1"/>
    <mergeCell ref="A2:A3"/>
    <mergeCell ref="C2:C3"/>
    <mergeCell ref="D2:D3"/>
    <mergeCell ref="E2:F2"/>
    <mergeCell ref="G2:H2"/>
    <mergeCell ref="I2:I3"/>
  </mergeCells>
  <phoneticPr fontId="2" type="noConversion"/>
  <pageMargins left="0.55118110236220474" right="0.47244094488188981" top="1.0629921259842521" bottom="0.62992125984251968" header="0.70866141732283472" footer="0.39370078740157483"/>
  <pageSetup paperSize="9" firstPageNumber="35" orientation="landscape" useFirstPageNumber="1" horizontalDpi="300" verticalDpi="300" r:id="rId1"/>
  <headerFooter>
    <oddHeader>&amp;C&amp;"굴림,굵게"&amp;20 2016년도 일반·특별회계 세입·세출 제2회 추경예산(안) 삭감(조정) 조서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15" zoomScaleNormal="115" workbookViewId="0">
      <selection activeCell="E2" sqref="E2:F3"/>
    </sheetView>
  </sheetViews>
  <sheetFormatPr defaultRowHeight="13.5" x14ac:dyDescent="0.15"/>
  <cols>
    <col min="1" max="1" width="8.88671875" customWidth="1"/>
    <col min="2" max="2" width="9.6640625" style="2" customWidth="1"/>
    <col min="3" max="3" width="18.5546875" customWidth="1"/>
    <col min="5" max="5" width="10.21875" customWidth="1"/>
    <col min="6" max="6" width="20.44140625" customWidth="1"/>
    <col min="7" max="7" width="10.33203125" customWidth="1"/>
    <col min="8" max="8" width="20.88671875" customWidth="1"/>
    <col min="9" max="9" width="10.33203125" customWidth="1"/>
  </cols>
  <sheetData>
    <row r="1" spans="1:9" s="1" customFormat="1" ht="18" customHeight="1" x14ac:dyDescent="0.15">
      <c r="A1" s="26" t="s">
        <v>36</v>
      </c>
      <c r="B1" s="26"/>
      <c r="C1" s="15"/>
      <c r="D1" s="15"/>
      <c r="E1" s="15"/>
      <c r="F1" s="444" t="s">
        <v>29</v>
      </c>
      <c r="G1" s="444"/>
      <c r="H1" s="444"/>
      <c r="I1" s="444"/>
    </row>
    <row r="2" spans="1:9" s="14" customFormat="1" ht="32.25" customHeight="1" thickBot="1" x14ac:dyDescent="0.2">
      <c r="A2" s="445" t="s">
        <v>23</v>
      </c>
      <c r="B2" s="16" t="s">
        <v>24</v>
      </c>
      <c r="C2" s="445" t="s">
        <v>25</v>
      </c>
      <c r="D2" s="446" t="s">
        <v>50</v>
      </c>
      <c r="E2" s="448" t="s">
        <v>62</v>
      </c>
      <c r="F2" s="445"/>
      <c r="G2" s="446" t="s">
        <v>53</v>
      </c>
      <c r="H2" s="446" t="s">
        <v>55</v>
      </c>
      <c r="I2" s="446" t="s">
        <v>56</v>
      </c>
    </row>
    <row r="3" spans="1:9" s="14" customFormat="1" ht="32.25" customHeight="1" x14ac:dyDescent="0.15">
      <c r="A3" s="451"/>
      <c r="B3" s="27" t="s">
        <v>30</v>
      </c>
      <c r="C3" s="451"/>
      <c r="D3" s="452"/>
      <c r="E3" s="120" t="s">
        <v>22</v>
      </c>
      <c r="F3" s="93" t="s">
        <v>63</v>
      </c>
      <c r="G3" s="451"/>
      <c r="H3" s="451"/>
      <c r="I3" s="451"/>
    </row>
    <row r="4" spans="1:9" s="14" customFormat="1" ht="42" customHeight="1" x14ac:dyDescent="0.15">
      <c r="A4" s="149" t="s">
        <v>28</v>
      </c>
      <c r="B4" s="150"/>
      <c r="C4" s="151"/>
      <c r="D4" s="152"/>
      <c r="E4" s="153">
        <f>SUM(E5:E419)</f>
        <v>0</v>
      </c>
      <c r="F4" s="154"/>
      <c r="G4" s="151"/>
      <c r="H4" s="150"/>
      <c r="I4" s="150"/>
    </row>
    <row r="5" spans="1:9" s="14" customFormat="1" ht="42" customHeight="1" x14ac:dyDescent="0.15">
      <c r="A5" s="53" t="s">
        <v>31</v>
      </c>
      <c r="B5" s="147"/>
      <c r="C5" s="50"/>
      <c r="D5" s="148"/>
      <c r="E5" s="117"/>
      <c r="F5" s="104"/>
      <c r="G5" s="50"/>
      <c r="H5" s="54"/>
      <c r="I5" s="54"/>
    </row>
    <row r="6" spans="1:9" s="14" customFormat="1" ht="48" customHeight="1" x14ac:dyDescent="0.15">
      <c r="A6" s="17"/>
      <c r="B6" s="18"/>
      <c r="C6" s="23" t="s">
        <v>20</v>
      </c>
      <c r="D6" s="142"/>
      <c r="E6" s="118"/>
      <c r="F6" s="145"/>
      <c r="G6" s="155">
        <f>D6-E6</f>
        <v>0</v>
      </c>
      <c r="H6" s="136"/>
      <c r="I6" s="136"/>
    </row>
    <row r="7" spans="1:9" s="14" customFormat="1" ht="48" customHeight="1" x14ac:dyDescent="0.15">
      <c r="A7" s="19"/>
      <c r="B7" s="20"/>
      <c r="C7" s="24"/>
      <c r="D7" s="143"/>
      <c r="E7" s="115"/>
      <c r="F7" s="146"/>
      <c r="G7" s="156">
        <f>D7-E7</f>
        <v>0</v>
      </c>
      <c r="H7" s="137"/>
      <c r="I7" s="137"/>
    </row>
    <row r="8" spans="1:9" s="14" customFormat="1" ht="48" customHeight="1" x14ac:dyDescent="0.15">
      <c r="A8" s="19"/>
      <c r="B8" s="20"/>
      <c r="C8" s="24"/>
      <c r="D8" s="143"/>
      <c r="E8" s="115"/>
      <c r="F8" s="146"/>
      <c r="G8" s="156">
        <f>D8-E8</f>
        <v>0</v>
      </c>
      <c r="H8" s="137"/>
      <c r="I8" s="137"/>
    </row>
    <row r="9" spans="1:9" s="14" customFormat="1" ht="48" customHeight="1" x14ac:dyDescent="0.15">
      <c r="A9" s="19"/>
      <c r="B9" s="20"/>
      <c r="C9" s="24"/>
      <c r="D9" s="143"/>
      <c r="E9" s="115"/>
      <c r="F9" s="146"/>
      <c r="G9" s="156">
        <f>D9-E9</f>
        <v>0</v>
      </c>
      <c r="H9" s="137"/>
      <c r="I9" s="137"/>
    </row>
    <row r="10" spans="1:9" s="14" customFormat="1" ht="48" customHeight="1" x14ac:dyDescent="0.15">
      <c r="A10" s="19"/>
      <c r="B10" s="20"/>
      <c r="C10" s="24"/>
      <c r="D10" s="143"/>
      <c r="E10" s="115"/>
      <c r="F10" s="146"/>
      <c r="G10" s="156">
        <f>D10-E10</f>
        <v>0</v>
      </c>
      <c r="H10" s="137"/>
      <c r="I10" s="137"/>
    </row>
    <row r="11" spans="1:9" s="14" customFormat="1" ht="48" customHeight="1" thickBot="1" x14ac:dyDescent="0.2">
      <c r="A11" s="21"/>
      <c r="B11" s="22"/>
      <c r="C11" s="25"/>
      <c r="D11" s="144"/>
      <c r="E11" s="91"/>
      <c r="F11" s="88"/>
      <c r="G11" s="157"/>
      <c r="H11" s="138"/>
      <c r="I11" s="138"/>
    </row>
  </sheetData>
  <mergeCells count="8">
    <mergeCell ref="H2:H3"/>
    <mergeCell ref="I2:I3"/>
    <mergeCell ref="F1:I1"/>
    <mergeCell ref="A2:A3"/>
    <mergeCell ref="C2:C3"/>
    <mergeCell ref="D2:D3"/>
    <mergeCell ref="E2:F2"/>
    <mergeCell ref="G2:G3"/>
  </mergeCells>
  <phoneticPr fontId="2" type="noConversion"/>
  <pageMargins left="0.55118110236220474" right="0.47244094488188981" top="1.1417322834645669" bottom="0.62992125984251968" header="0.70866141732283472" footer="0.39370078740157483"/>
  <pageSetup paperSize="9" orientation="landscape" useFirstPageNumber="1" horizontalDpi="300" verticalDpi="300" r:id="rId1"/>
  <headerFooter>
    <oddHeader>&amp;C&amp;"굴림,굵게"&amp;20 2016년도 일반·특별회계 세입·세출 제2회 추경예산(안) 삭감(조정) 조서</oddHead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32</vt:i4>
      </vt:variant>
      <vt:variant>
        <vt:lpstr>이름이 지정된 범위</vt:lpstr>
      </vt:variant>
      <vt:variant>
        <vt:i4>21</vt:i4>
      </vt:variant>
    </vt:vector>
  </HeadingPairs>
  <TitlesOfParts>
    <vt:vector size="53" baseType="lpstr">
      <vt:lpstr>총괄</vt:lpstr>
      <vt:lpstr>상임위별 종합심사결과(총괄)</vt:lpstr>
      <vt:lpstr>의회운영세출(일반회계)</vt:lpstr>
      <vt:lpstr>재정문화세입(일반회계)</vt:lpstr>
      <vt:lpstr>재정문화(기타특별-공유재산관리)</vt:lpstr>
      <vt:lpstr>재정문화세출(특별회계)</vt:lpstr>
      <vt:lpstr>행정복지(특별회계-상수도)</vt:lpstr>
      <vt:lpstr>행정복지(특별회계-하수도)</vt:lpstr>
      <vt:lpstr>행정복지(기타특별-공유재산관리)</vt:lpstr>
      <vt:lpstr>행정복지(기타특별-의료급여기금)</vt:lpstr>
      <vt:lpstr>행정복지(기타특별-기초생활보장</vt:lpstr>
      <vt:lpstr>재정문화세출(일반회계)</vt:lpstr>
      <vt:lpstr>재정문화세출(기타특별)</vt:lpstr>
      <vt:lpstr>행정복지세입(일반회계)</vt:lpstr>
      <vt:lpstr>행정복지세출(일반회계)</vt:lpstr>
      <vt:lpstr>행정복지세출(특별회계)</vt:lpstr>
      <vt:lpstr>행정복지세출(기타특별)</vt:lpstr>
      <vt:lpstr>도시교통세입(일반회계)</vt:lpstr>
      <vt:lpstr>도시교통세출(일반회계)</vt:lpstr>
      <vt:lpstr>도시교통(일반회계)</vt:lpstr>
      <vt:lpstr>도시교통(기타득별-공유재산관리)</vt:lpstr>
      <vt:lpstr>도시교통(기타득별-장기미집행)</vt:lpstr>
      <vt:lpstr>도시교통(기타득별-교통사업)</vt:lpstr>
      <vt:lpstr>도시교통(기타특별-철도건설)</vt:lpstr>
      <vt:lpstr>도시교통(기타득별-폐기물처리시설</vt:lpstr>
      <vt:lpstr>도시교통(기타득별-도시재정비)</vt:lpstr>
      <vt:lpstr>도시교통(기타득별-도시개발)</vt:lpstr>
      <vt:lpstr>도시교통(기타득별-기반시설)</vt:lpstr>
      <vt:lpstr>도시교통세출(공기업특별)</vt:lpstr>
      <vt:lpstr>도시교통세출(기타특별)</vt:lpstr>
      <vt:lpstr>기금운용계획</vt:lpstr>
      <vt:lpstr>Sheet2</vt:lpstr>
      <vt:lpstr>'도시교통세출(기타특별)'!Print_Area</vt:lpstr>
      <vt:lpstr>'상임위별 종합심사결과(총괄)'!Print_Area</vt:lpstr>
      <vt:lpstr>총괄!Print_Area</vt:lpstr>
      <vt:lpstr>'행정복지세출(일반회계)'!Print_Area</vt:lpstr>
      <vt:lpstr>'도시교통(기타득별-공유재산관리)'!Print_Titles</vt:lpstr>
      <vt:lpstr>'도시교통(기타득별-교통사업)'!Print_Titles</vt:lpstr>
      <vt:lpstr>'도시교통(기타득별-기반시설)'!Print_Titles</vt:lpstr>
      <vt:lpstr>'도시교통(기타득별-도시개발)'!Print_Titles</vt:lpstr>
      <vt:lpstr>'도시교통(기타득별-도시재정비)'!Print_Titles</vt:lpstr>
      <vt:lpstr>'도시교통(기타득별-장기미집행)'!Print_Titles</vt:lpstr>
      <vt:lpstr>'도시교통(기타득별-폐기물처리시설'!Print_Titles</vt:lpstr>
      <vt:lpstr>'도시교통(기타특별-철도건설)'!Print_Titles</vt:lpstr>
      <vt:lpstr>'도시교통(일반회계)'!Print_Titles</vt:lpstr>
      <vt:lpstr>'도시교통세출(공기업특별)'!Print_Titles</vt:lpstr>
      <vt:lpstr>'재정문화(기타특별-공유재산관리)'!Print_Titles</vt:lpstr>
      <vt:lpstr>'재정문화세출(특별회계)'!Print_Titles</vt:lpstr>
      <vt:lpstr>'행정복지(기타특별-공유재산관리)'!Print_Titles</vt:lpstr>
      <vt:lpstr>'행정복지(기타특별-기초생활보장'!Print_Titles</vt:lpstr>
      <vt:lpstr>'행정복지(기타특별-의료급여기금)'!Print_Titles</vt:lpstr>
      <vt:lpstr>'행정복지(특별회계-상수도)'!Print_Titles</vt:lpstr>
      <vt:lpstr>'행정복지(특별회계-하수도)'!Print_Titles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노병희</dc:creator>
  <cp:lastModifiedBy>user</cp:lastModifiedBy>
  <cp:lastPrinted>2020-12-07T05:09:00Z</cp:lastPrinted>
  <dcterms:created xsi:type="dcterms:W3CDTF">1997-01-10T04:21:27Z</dcterms:created>
  <dcterms:modified xsi:type="dcterms:W3CDTF">2020-12-10T02:34:41Z</dcterms:modified>
</cp:coreProperties>
</file>